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36" yWindow="2904" windowWidth="31464" windowHeight="21264" tabRatio="768" activeTab="1"/>
  </bookViews>
  <sheets>
    <sheet name="1 Försättssida" sheetId="1" r:id="rId1"/>
    <sheet name="2 Specifikation" sheetId="2" r:id="rId2"/>
    <sheet name="3 Avtalstecknande" sheetId="3" r:id="rId3"/>
    <sheet name="Information" sheetId="4" r:id="rId4"/>
    <sheet name="Admin" sheetId="5" state="hidden" r:id="rId5"/>
  </sheets>
  <definedNames>
    <definedName name="Exempelrollval">'Admin'!$M$49:$T$54</definedName>
    <definedName name="Input14" localSheetId="1">'2 Specifikation'!$P$36</definedName>
    <definedName name="KompValNr1">'Admin'!$J$27</definedName>
    <definedName name="LarmStatus">'2 Specifikation'!$AG$3</definedName>
    <definedName name="ListLevNamn">'Admin'!$M$2:$M$18</definedName>
    <definedName name="ListvalNrProduktTjänst">'Admin'!$G$26:$G$43</definedName>
    <definedName name="pkey">'Admin'!$C$2</definedName>
    <definedName name="_xlnm.Print_Area" localSheetId="1">'2 Specifikation'!$A$1:$R$199</definedName>
    <definedName name="_xlnm.Print_Titles" localSheetId="2">'3 Avtalstecknande'!$5:$5</definedName>
    <definedName name="TblAnbudsområde">'Admin'!$I$49:$I$57</definedName>
    <definedName name="TblBörKrav">'Admin'!$N$36:$N$43</definedName>
    <definedName name="TblKompetensområde">'Admin'!$G$49:$G$57</definedName>
    <definedName name="TblLeverantörer">'Admin'!$M$1:$V$18</definedName>
    <definedName name="TblNivå">'Admin'!$P$26:$P$31</definedName>
    <definedName name="TblRegion">'Admin'!$G$2:$G$7</definedName>
    <definedName name="TblSkaKrav">'Admin'!$N$26:$N$33</definedName>
    <definedName name="TblTilldelningskriterier">'Admin'!$N$36:$N$39</definedName>
    <definedName name="UKey">'Admin'!$C$1</definedName>
    <definedName name="VerNr">'1 Försättssida'!$A$24</definedName>
    <definedName name="Wkey">'Admin'!$C$3</definedName>
    <definedName name="Välj1">'Admin'!$F$26</definedName>
    <definedName name="Välj2">'Admin'!$N$26</definedName>
    <definedName name="Välj3">'Admin'!$N$36</definedName>
    <definedName name="Välj4">'Admin'!$G$49</definedName>
    <definedName name="Välj5">'Admin'!$G$60</definedName>
    <definedName name="Välj6">'Admin'!$I$49</definedName>
    <definedName name="YColor">'Admin'!$C$4</definedName>
  </definedNames>
  <calcPr fullCalcOnLoad="1"/>
</workbook>
</file>

<file path=xl/sharedStrings.xml><?xml version="1.0" encoding="utf-8"?>
<sst xmlns="http://schemas.openxmlformats.org/spreadsheetml/2006/main" count="483" uniqueCount="324">
  <si>
    <t>Kontaktperson</t>
  </si>
  <si>
    <t>Telefon</t>
  </si>
  <si>
    <t>Adress</t>
  </si>
  <si>
    <t>Postnummer</t>
  </si>
  <si>
    <t>Avropsblankett</t>
  </si>
  <si>
    <t>Myndighet/Organisation (namn)</t>
  </si>
  <si>
    <t>Postadress</t>
  </si>
  <si>
    <t>UKey</t>
  </si>
  <si>
    <t>pkey</t>
  </si>
  <si>
    <t>Kammarkollegiet</t>
  </si>
  <si>
    <t>Wkey</t>
  </si>
  <si>
    <t>YColor</t>
  </si>
  <si>
    <t xml:space="preserve"> </t>
  </si>
  <si>
    <t>255, 255, 153</t>
  </si>
  <si>
    <t>204, 255, 255</t>
  </si>
  <si>
    <t>150, 150, 150</t>
  </si>
  <si>
    <t>RGB</t>
  </si>
  <si>
    <t>204, 255, 204</t>
  </si>
  <si>
    <t>250, 191, 143</t>
  </si>
  <si>
    <t xml:space="preserve">Kontaktperson </t>
  </si>
  <si>
    <t>Organisations-nummer</t>
  </si>
  <si>
    <t>E-post kontaktperson</t>
  </si>
  <si>
    <t xml:space="preserve">från Statens inköpscentrals ramavtal inom området </t>
  </si>
  <si>
    <t>Ev. kundnummer</t>
  </si>
  <si>
    <r>
      <rPr>
        <b/>
        <i/>
        <sz val="10"/>
        <rFont val="Arial"/>
        <family val="2"/>
      </rPr>
      <t>Instruktion till leverantör:</t>
    </r>
    <r>
      <rPr>
        <i/>
        <sz val="10"/>
        <color indexed="10"/>
        <rFont val="Arial"/>
        <family val="2"/>
      </rPr>
      <t xml:space="preserve">
</t>
    </r>
    <r>
      <rPr>
        <i/>
        <sz val="10"/>
        <rFont val="Arial"/>
        <family val="2"/>
      </rPr>
      <t>Blåmarkerade rutor fylls i av leverantören.
Läs och kontrollera obligatoriska krav.
Returnera blanketten med e-post till avropande organisation (oavsett Ja eller Nej).</t>
    </r>
  </si>
  <si>
    <t>Uppgifter om Ramavtalsleverantören</t>
  </si>
  <si>
    <t>Ramavtalsleverantörens namn</t>
  </si>
  <si>
    <t>Organisationsnummer</t>
  </si>
  <si>
    <t>Ramavtalsnummer</t>
  </si>
  <si>
    <t>Offertnummer el likn för detta avropssvar</t>
  </si>
  <si>
    <t>Avropssvar lämnas Ja/Nej</t>
  </si>
  <si>
    <t>Typ av kontrakt (val)</t>
  </si>
  <si>
    <t>Förlängningsoption: antal månader/år</t>
  </si>
  <si>
    <t>Förlägn. mån/år</t>
  </si>
  <si>
    <t>Kravuppfyllnad</t>
  </si>
  <si>
    <t>Svar</t>
  </si>
  <si>
    <t>Övrig information</t>
  </si>
  <si>
    <t>Kravet uppfyllt?</t>
  </si>
  <si>
    <t>Kommentar</t>
  </si>
  <si>
    <t>Kravet accepteras?</t>
  </si>
  <si>
    <t>Bilagor:</t>
  </si>
  <si>
    <t>Bilagan medföljer anbudet</t>
  </si>
  <si>
    <t>Underskrift</t>
  </si>
  <si>
    <t>Om avropande organisation så begär, scannas lämpligen undertecknad sida in och bifogas elektroniskt som en pdf-fil.</t>
  </si>
  <si>
    <t>Ort, datum</t>
  </si>
  <si>
    <t>Namn, befattning (behörig företrädare för leverantören)</t>
  </si>
  <si>
    <t>Eventuella bilagor till kontraktet</t>
  </si>
  <si>
    <t>Org.nr.</t>
  </si>
  <si>
    <t>Leverantör</t>
  </si>
  <si>
    <t>Avropande organisation</t>
  </si>
  <si>
    <r>
      <t xml:space="preserve">Underskriften avser ett kontraktstecknande. Efter undertecknande av bägge parter utgör denna blankett tillsammans med </t>
    </r>
    <r>
      <rPr>
        <i/>
        <sz val="10"/>
        <rFont val="Arial"/>
        <family val="2"/>
      </rPr>
      <t>ramavtalets generella och specifika avtalsvillkor</t>
    </r>
    <r>
      <rPr>
        <sz val="10"/>
        <rFont val="Arial"/>
        <family val="2"/>
      </rPr>
      <t xml:space="preserve"> enligt ovan ett kontrakt mellan parterna.
</t>
    </r>
    <r>
      <rPr>
        <b/>
        <sz val="10"/>
        <rFont val="Arial"/>
        <family val="2"/>
      </rPr>
      <t>Detta kontrakt har upprättats i två exemplar varav parterna tagit var sitt.</t>
    </r>
  </si>
  <si>
    <t>Specifika Kontraktsvillkor (alternativt enl separat bilaga)</t>
  </si>
  <si>
    <t>Innehåller leverantörens avropssvar uppgifter som inte efterfrågats i avropsblanketten är dessa uppgifter giltiga endast om en skriftlig överenskommelse träffas särskilt angående detta. Hänvisning till leverantörens egna allmänna villkor eller motsvarande är endast giltiga om en särskild överenskommelse avseende detta tecknas.</t>
  </si>
  <si>
    <t>3. Detta Kontrakt med tillhörande bilagor (så som uppdragsbeskrivning, prisbilaga, kundens avropsförfrågan, leverantörens avropssvar, kontraktsperiod, eventuella optioner etc.)</t>
  </si>
  <si>
    <t>1. Ramavtalets huvudtext</t>
  </si>
  <si>
    <t>Leveransens omfattning och villkor framgår av Kontraktet med tillhörande bilagor samt Ramavtalet. Om handlingarna innehåller motstridiga uppgifter ska handlingarna gälla i nedan nämnd ordning om inte omständigheterna uppenbarligen föranleder annat.</t>
  </si>
  <si>
    <t>Kontraktets omfattning</t>
  </si>
  <si>
    <t>Kontrakt</t>
  </si>
  <si>
    <t>Obs att tidsfristen måste vara skälig med hänsyn till avropets karaktär.</t>
  </si>
  <si>
    <t>Sista datum för frågor</t>
  </si>
  <si>
    <t>Sista dag för avropssvar</t>
  </si>
  <si>
    <t>Avropssvarets giltighetstid</t>
  </si>
  <si>
    <t>Leverantörens svar</t>
  </si>
  <si>
    <t>Pris totalt</t>
  </si>
  <si>
    <t>Ange om leverantören ska underteckna avropssvaret (Ja/Nej)</t>
  </si>
  <si>
    <t>Leveransvillkor</t>
  </si>
  <si>
    <t>Leveransadress</t>
  </si>
  <si>
    <t>Fakturaadress</t>
  </si>
  <si>
    <t xml:space="preserve">Ska-krav finns på denna </t>
  </si>
  <si>
    <t>Namn, befattning 
(behörig företrädare för avropande organisation)</t>
  </si>
  <si>
    <t>Namn, befattning 
(behörig företrädare för leverantören)</t>
  </si>
  <si>
    <t>Avdelning, enhet etc</t>
  </si>
  <si>
    <t>Ort</t>
  </si>
  <si>
    <t>Fakturaref.</t>
  </si>
  <si>
    <t>Ange ev fakturaadress/erna</t>
  </si>
  <si>
    <t>Fakturaadress (om annan än ovan)</t>
  </si>
  <si>
    <t>Tilldelningskriterier</t>
  </si>
  <si>
    <t>Välj tilldelningskriterie</t>
  </si>
  <si>
    <t>Uppgifter om avropande organisation</t>
  </si>
  <si>
    <t xml:space="preserve">Totalt pris (utvärderas): </t>
  </si>
  <si>
    <t>Enligt specifikation nedan eller referera till bilaga</t>
  </si>
  <si>
    <t>Låsning av avropsblanketten</t>
  </si>
  <si>
    <t>Avropsförfrågan</t>
  </si>
  <si>
    <t>Avropssvar</t>
  </si>
  <si>
    <t xml:space="preserve">Avropsförfrågan - Förnyad konkurrensutsättning </t>
  </si>
  <si>
    <t>Detta görs genom att klicka på knappen "Lås avropsblanketten" nedan samt ange ett lösenord. Om det visat sig att man glömt fylla i någon uppgift så kan det vara bra att kunna låsa upp blanketten. Klicka då på knappen "Lås upp avropsblanketten" nedan.</t>
  </si>
  <si>
    <t>Om Nej, motivering
(Information ska även skickas till statens inköpscentral)</t>
  </si>
  <si>
    <t>E-post för frågor (om annan än ovan)</t>
  </si>
  <si>
    <t>Kravställning</t>
  </si>
  <si>
    <t>Välj Ska-krav</t>
  </si>
  <si>
    <t>Vald produkt/tjänst</t>
  </si>
  <si>
    <t>01.</t>
  </si>
  <si>
    <t>02.</t>
  </si>
  <si>
    <t>03.</t>
  </si>
  <si>
    <t>04.</t>
  </si>
  <si>
    <t>05.</t>
  </si>
  <si>
    <t>Tjänst nr</t>
  </si>
  <si>
    <t>Bilagor från avropande organisation</t>
  </si>
  <si>
    <t>Bilagor från Leverantören</t>
  </si>
  <si>
    <t>E-Post</t>
  </si>
  <si>
    <t>(Välj2)</t>
  </si>
  <si>
    <t>(Välj1)</t>
  </si>
  <si>
    <t>(Välj3)</t>
  </si>
  <si>
    <t>Övriga uppgifter</t>
  </si>
  <si>
    <t>Sista datum för 
svar på frågor</t>
  </si>
  <si>
    <t>ListvalNrProduktTjänst</t>
  </si>
  <si>
    <t>TblSkaKrav</t>
  </si>
  <si>
    <t>IT-Konsulttjänster, Resurskonsulter 2013</t>
  </si>
  <si>
    <t>96-76-2012</t>
  </si>
  <si>
    <t>TblRegion</t>
  </si>
  <si>
    <t>Region 1</t>
  </si>
  <si>
    <t>Region 2</t>
  </si>
  <si>
    <t>Region 3</t>
  </si>
  <si>
    <t>Region 4</t>
  </si>
  <si>
    <t>Region 5</t>
  </si>
  <si>
    <t>Stockholms län, Gotlands län</t>
  </si>
  <si>
    <t>Region Västra (Omfattar: Västra Götalands län och Hallands län)</t>
  </si>
  <si>
    <t>Region Södra (Omfattar: Blekinge län, Skåne län och Kronobergs län)</t>
  </si>
  <si>
    <t>Norra regionen och Uppsala-Örebro (Omfattar: Norrbottens län, Jämtlands län, Västernorrlands län, Västerbottens län, Dalarnas län, Gävleborgs län, Uppsala län, Södermanlands län, Värmlands län, Västmanlands län och Örebro län)</t>
  </si>
  <si>
    <t>Region Sydöstra (Omfattar: Jönköpings län, Kalmar län och Östergötlands län)</t>
  </si>
  <si>
    <t>TblKompetensområde</t>
  </si>
  <si>
    <t>Användbarhet</t>
  </si>
  <si>
    <t>Verksamhetsutveckling och krav</t>
  </si>
  <si>
    <t>IT-Arkitekt</t>
  </si>
  <si>
    <t>Systemutveckling och Systemförvaltning</t>
  </si>
  <si>
    <t>Test och testledning</t>
  </si>
  <si>
    <t>Ledning och styrning</t>
  </si>
  <si>
    <t>IT-Säkerhet</t>
  </si>
  <si>
    <t>Avtalsnummer</t>
  </si>
  <si>
    <t>Ramavtal Anbudsområde</t>
  </si>
  <si>
    <t>Ovanstående rangordning gäller för avrop som vid avropstillfället uppgår</t>
  </si>
  <si>
    <t>till maximalt 160 timmar. För avrop som överstiger 160 timmar ska dessa göras via en förnyad konkurrensutsättning till samtliga ramavtalsleverantörer inom aktuellt område.</t>
  </si>
  <si>
    <t>Västra ????</t>
  </si>
  <si>
    <t>Exempelroll</t>
  </si>
  <si>
    <t>Kompetens och kompetensnivåer</t>
  </si>
  <si>
    <t>Priser</t>
  </si>
  <si>
    <t>Språk</t>
  </si>
  <si>
    <t>Säkerhetsskyddsavtal och registerkontroll konsult</t>
  </si>
  <si>
    <t>Tider och genomförande</t>
  </si>
  <si>
    <t>TblNivå</t>
  </si>
  <si>
    <t>Nivå 1</t>
  </si>
  <si>
    <t>Nivå 2</t>
  </si>
  <si>
    <t>Nivå 3</t>
  </si>
  <si>
    <t>Nivå 4</t>
  </si>
  <si>
    <t>Nivå 5</t>
  </si>
  <si>
    <t>Ref/diarie -nummer för avropet</t>
  </si>
  <si>
    <t>Faktureringsvillkor och rutiner</t>
  </si>
  <si>
    <t>Avtalsvillkor</t>
  </si>
  <si>
    <t>Annan enligt specifikation</t>
  </si>
  <si>
    <t>Antal timmar</t>
  </si>
  <si>
    <t>Gäller alla tjänster i detta avrop</t>
  </si>
  <si>
    <t>Välj Kompetensområde</t>
  </si>
  <si>
    <t>(Välj4)</t>
  </si>
  <si>
    <t>TblExempelroller</t>
  </si>
  <si>
    <t>(Välj5)</t>
  </si>
  <si>
    <t>Välj Exempelroll</t>
  </si>
  <si>
    <t>Användbarhetsarkitekt</t>
  </si>
  <si>
    <t>Grafisk formgivare</t>
  </si>
  <si>
    <t>Teknisk skribent</t>
  </si>
  <si>
    <t>Testare av användbarhet och användargränssnitt</t>
  </si>
  <si>
    <t>Tillgänglighetsspecialist</t>
  </si>
  <si>
    <t>Kravhantering och Kravanalys</t>
  </si>
  <si>
    <t>Metodstöd</t>
  </si>
  <si>
    <t>Modelleringsledare</t>
  </si>
  <si>
    <t>Verksamhetsanalytiker</t>
  </si>
  <si>
    <t>Infrastrukturarkitekt</t>
  </si>
  <si>
    <t>Lösningsarkitekt</t>
  </si>
  <si>
    <t>Mjukvaruarkitekt</t>
  </si>
  <si>
    <t>Databasdesigner- administratör</t>
  </si>
  <si>
    <t>Konfigurations- och versionshantering</t>
  </si>
  <si>
    <t>Systemintegratör</t>
  </si>
  <si>
    <t>Systemutveckling</t>
  </si>
  <si>
    <t>Prestandatest</t>
  </si>
  <si>
    <t>Testare</t>
  </si>
  <si>
    <t>Testautomatiserare</t>
  </si>
  <si>
    <t>Testledare</t>
  </si>
  <si>
    <t>Förvaltningsledare</t>
  </si>
  <si>
    <t>IT-Controller</t>
  </si>
  <si>
    <t>Projektledare</t>
  </si>
  <si>
    <t>Teknisk projektledare</t>
  </si>
  <si>
    <t>Tjänsteansvarig</t>
  </si>
  <si>
    <t>IT-Säkerhetsstrateg/IT-Säkerhetsanalytiker</t>
  </si>
  <si>
    <t>IT-Säkerhetstekniker</t>
  </si>
  <si>
    <t>Exempelrollval</t>
  </si>
  <si>
    <t>Val Kompetensområde</t>
  </si>
  <si>
    <t>KompValNr</t>
  </si>
  <si>
    <t>=INDEX(Exempelrollval;;KompValNr1)</t>
  </si>
  <si>
    <t>Formel i Exempelroll- dataveri- fieringen</t>
  </si>
  <si>
    <t>Observera!</t>
  </si>
  <si>
    <t>I detta avtal utgår kompetensnivå 1 helt då den nivån ej</t>
  </si>
  <si>
    <t>efterfrågas av statliga myndigheter inom området IT- konsulttjänster, Resurskonsulter. Beskrivningen av</t>
  </si>
  <si>
    <t>kompetensnivå 1 finns med här för att ge bilden av SIC:s</t>
  </si>
  <si>
    <t>hela kompetensnivåmodell.</t>
  </si>
  <si>
    <r>
      <rPr>
        <i/>
        <sz val="10"/>
        <rFont val="Arial"/>
        <family val="2"/>
      </rPr>
      <t>Ledning</t>
    </r>
    <r>
      <rPr>
        <sz val="10"/>
        <rFont val="Arial"/>
        <family val="0"/>
      </rPr>
      <t xml:space="preserve"> – kräver arbetsledning</t>
    </r>
  </si>
  <si>
    <r>
      <rPr>
        <i/>
        <sz val="10"/>
        <rFont val="Arial"/>
        <family val="2"/>
      </rPr>
      <t>Kunskap</t>
    </r>
    <r>
      <rPr>
        <sz val="10"/>
        <rFont val="Arial"/>
        <family val="2"/>
      </rPr>
      <t xml:space="preserve"> – har utbildning inom aktuellt område/roll, viss svårighetsgrad</t>
    </r>
  </si>
  <si>
    <r>
      <rPr>
        <i/>
        <sz val="10"/>
        <rFont val="Arial"/>
        <family val="2"/>
      </rPr>
      <t>Erfarenhet</t>
    </r>
    <r>
      <rPr>
        <sz val="10"/>
        <rFont val="Arial"/>
        <family val="0"/>
      </rPr>
      <t xml:space="preserve"> – arbetat 1-3 år inom aktuellt område/roll, har deltagit i eller utfört ett flertal liknande uppdrag</t>
    </r>
  </si>
  <si>
    <r>
      <rPr>
        <i/>
        <sz val="10"/>
        <rFont val="Arial"/>
        <family val="2"/>
      </rPr>
      <t>Självständighet</t>
    </r>
    <r>
      <rPr>
        <sz val="10"/>
        <rFont val="Arial"/>
        <family val="0"/>
      </rPr>
      <t xml:space="preserve"> – kan självständigt utföra avgränsade arbetsuppgifter</t>
    </r>
  </si>
  <si>
    <r>
      <rPr>
        <i/>
        <sz val="10"/>
        <rFont val="Arial"/>
        <family val="2"/>
      </rPr>
      <t>Kunskap</t>
    </r>
    <r>
      <rPr>
        <sz val="10"/>
        <rFont val="Arial"/>
        <family val="0"/>
      </rPr>
      <t xml:space="preserve"> – hög kompetens inom aktuellt område/roll</t>
    </r>
  </si>
  <si>
    <r>
      <rPr>
        <i/>
        <sz val="10"/>
        <rFont val="Arial"/>
        <family val="2"/>
      </rPr>
      <t>Erfarenhet</t>
    </r>
    <r>
      <rPr>
        <sz val="10"/>
        <rFont val="Arial"/>
        <family val="0"/>
      </rPr>
      <t xml:space="preserve"> – arbetat 4-8 år inom aktuellt område/roll, är förebild för andra konsulter på lägre nivå.</t>
    </r>
  </si>
  <si>
    <r>
      <rPr>
        <i/>
        <sz val="10"/>
        <rFont val="Arial"/>
        <family val="2"/>
      </rPr>
      <t>Ledning</t>
    </r>
    <r>
      <rPr>
        <sz val="10"/>
        <rFont val="Arial"/>
        <family val="0"/>
      </rPr>
      <t xml:space="preserve"> – tar ansvar för delområde, kan leda en mindre grupp</t>
    </r>
  </si>
  <si>
    <r>
      <rPr>
        <i/>
        <sz val="10"/>
        <rFont val="Arial"/>
        <family val="2"/>
      </rPr>
      <t>Självständighet</t>
    </r>
    <r>
      <rPr>
        <sz val="10"/>
        <rFont val="Arial"/>
        <family val="0"/>
      </rPr>
      <t xml:space="preserve"> – kan arbeta självständigt</t>
    </r>
  </si>
  <si>
    <r>
      <rPr>
        <i/>
        <sz val="10"/>
        <rFont val="Arial"/>
        <family val="2"/>
      </rPr>
      <t>Kunskap</t>
    </r>
    <r>
      <rPr>
        <sz val="10"/>
        <rFont val="Arial"/>
        <family val="0"/>
      </rPr>
      <t xml:space="preserve"> – hög generalistkompetens, eller mycket hög kompetens inom aktuellt område/roll</t>
    </r>
  </si>
  <si>
    <r>
      <rPr>
        <i/>
        <sz val="10"/>
        <rFont val="Arial"/>
        <family val="2"/>
      </rPr>
      <t>Erfarenhet</t>
    </r>
    <r>
      <rPr>
        <sz val="10"/>
        <rFont val="Arial"/>
        <family val="0"/>
      </rPr>
      <t xml:space="preserve"> – har deltagit i stora uppdrag inom aktuellt område och genomfört uppdrag med mycket hög kvalitet. Nivån uppnås normalt tidigast efter 9-12 års arbete inom aktuellt område/roll.</t>
    </r>
  </si>
  <si>
    <r>
      <rPr>
        <i/>
        <sz val="10"/>
        <rFont val="Arial"/>
        <family val="2"/>
      </rPr>
      <t>Ledning</t>
    </r>
    <r>
      <rPr>
        <sz val="10"/>
        <rFont val="Arial"/>
        <family val="0"/>
      </rPr>
      <t xml:space="preserve"> – tar huvudansvar för ledning av större grupp</t>
    </r>
  </si>
  <si>
    <r>
      <rPr>
        <i/>
        <sz val="10"/>
        <rFont val="Arial"/>
        <family val="2"/>
      </rPr>
      <t>Självständighet</t>
    </r>
    <r>
      <rPr>
        <sz val="10"/>
        <rFont val="Arial"/>
        <family val="0"/>
      </rPr>
      <t xml:space="preserve"> – mycket stor</t>
    </r>
  </si>
  <si>
    <t>Kunskap – kompetens av högsta rang inom aktuellt område/roll, uppfattas som expert/guru på marknaden.</t>
  </si>
  <si>
    <r>
      <rPr>
        <i/>
        <sz val="10"/>
        <rFont val="Arial"/>
        <family val="2"/>
      </rPr>
      <t>Erfarenhet</t>
    </r>
    <r>
      <rPr>
        <sz val="10"/>
        <rFont val="Arial"/>
        <family val="0"/>
      </rPr>
      <t xml:space="preserve"> – (som 4)</t>
    </r>
  </si>
  <si>
    <r>
      <rPr>
        <i/>
        <sz val="10"/>
        <rFont val="Arial"/>
        <family val="2"/>
      </rPr>
      <t>Ledning</t>
    </r>
    <r>
      <rPr>
        <sz val="10"/>
        <rFont val="Arial"/>
        <family val="0"/>
      </rPr>
      <t xml:space="preserve"> – har stor vana och erfarenhet av att verka i ledande befattning</t>
    </r>
  </si>
  <si>
    <r>
      <rPr>
        <i/>
        <sz val="10"/>
        <rFont val="Arial"/>
        <family val="2"/>
      </rPr>
      <t>Självständighet</t>
    </r>
    <r>
      <rPr>
        <sz val="10"/>
        <rFont val="Arial"/>
        <family val="2"/>
      </rPr>
      <t xml:space="preserve"> – mycket stor</t>
    </r>
  </si>
  <si>
    <t>Kompetensklassningen används vid:</t>
  </si>
  <si>
    <t>* utvärdering av kompetensnivåer</t>
  </si>
  <si>
    <t>* prissättning vid leverans av konsulttjänster</t>
  </si>
  <si>
    <t>* uppföljning av prestation vid leverans av konsulttjänster</t>
  </si>
  <si>
    <t>I detta ramavtal och vid kommande avrop används en modell för definition av olika kompetensnivåer för konsulter som utför tjänsterna. SIC:s syfte med denna kompetensnivåmodell för konsulter är att underlätta klassificering av kompetensen genom att använda enhetliga principer och begrepp. En utbredd tillämpning av denna modell inom offentlig förvaltning borgar för en enklare och effektivare dialog internt hos avropande myndighet och på marknaden</t>
  </si>
  <si>
    <t>Nivåbeskrivningarna är profilbeskrivningar på en övergripande nivå. Vid klassning av en konsults kompetens inom aktuellt kompetensområde ska den kompetensnivå som passar bäst väljas (se nedan). Erfarenhet i antal år innebär antal arbetade år inom rollen/kompetensen – det vill säga inte nödvändigtvis i antal år som konsult i aktuell roll.</t>
  </si>
  <si>
    <t>Obligatoriska krav (ska-krav) på Tjänst</t>
  </si>
  <si>
    <t>Välj Tjänst</t>
  </si>
  <si>
    <t>Pris per timme
(priset ska anges exkl moms)</t>
  </si>
  <si>
    <t>Tjänster</t>
  </si>
  <si>
    <t>Specificera Tjänsters benämning nedan alternativt skriv "enligt bilaga" och bifoga en bilaga med specifikation av Tjänster och tjänster.
Om Tjänste/tjänste på resp rad specificeras ytterligare i bilaga skriv bilagenumret i kolumnen till höger.</t>
  </si>
  <si>
    <t>Konsultens placeringsort</t>
  </si>
  <si>
    <t>Ange ev. specifika leveransvillkor alt. hänvisa till avtalsvillkor, tex särskilda överenskommelser mm.</t>
  </si>
  <si>
    <t>Specificera ev bilagor som medföljer denna avropsförfrågan</t>
  </si>
  <si>
    <t>Leverantören har lämnat begärda prisuppgifter som gäller för offererade Tjänster enligt ställda ska krav och är införstådd med att samtliga lämnade uppgifter i avropssvaret är bindande.</t>
  </si>
  <si>
    <t>Ange ev. organisationens krav på bilagor från leverantören tex CV, intyg mm.</t>
  </si>
  <si>
    <t>Hänvisning till CV/ bilaga nummer</t>
  </si>
  <si>
    <t>E-postadress till kontaktperson</t>
  </si>
  <si>
    <t>TblAnbudsområde</t>
  </si>
  <si>
    <t>(Välj6)</t>
  </si>
  <si>
    <t>Uppgifter om underleverantör (om aktuellt för denna konsulttjänst)</t>
  </si>
  <si>
    <t>Kontraktets längd: t.o.m datum</t>
  </si>
  <si>
    <t>Specifikation av konsulttjänst</t>
  </si>
  <si>
    <t>Beskrivning av konsulttjänst</t>
  </si>
  <si>
    <t>Hänvisning till CV/bilaga nr</t>
  </si>
  <si>
    <t>Konsult-tjänstens startdatum</t>
  </si>
  <si>
    <t>Konsult-tjänstens slutdatum</t>
  </si>
  <si>
    <t>Ange övriga specifika förutsättningar, förhållanden eller önskemål som kan vara viktiga för leverantören och som inte framgår på annan plats i dokumentet.</t>
  </si>
  <si>
    <r>
      <t xml:space="preserve">Region *
</t>
    </r>
    <r>
      <rPr>
        <sz val="8"/>
        <rFont val="Arial"/>
        <family val="2"/>
      </rPr>
      <t>Välj från listan till höger</t>
    </r>
  </si>
  <si>
    <r>
      <rPr>
        <b/>
        <i/>
        <sz val="10"/>
        <rFont val="Arial"/>
        <family val="2"/>
      </rPr>
      <t>Instruktion till avropande organisation: 
Spara ned blanketten på din dator.</t>
    </r>
    <r>
      <rPr>
        <i/>
        <sz val="10"/>
        <rFont val="Arial"/>
        <family val="2"/>
      </rPr>
      <t xml:space="preserve">
Gulmarkerade rutor fylls i av avropare innan blanketten skickas.
Blanketten skickas med e-post till ramavtalsleverantörer inom aktuellt kompetensområde och region.
Se vidare "Vägledning vid avrop".
Avsnitt markerade med * är obligatoriska att fylla i för blankettens funktionalitet.</t>
    </r>
  </si>
  <si>
    <t>Kompetensområde *</t>
  </si>
  <si>
    <t>Beskrivning Nivå 2-5</t>
  </si>
  <si>
    <t>Länk till förklaring Nivå 2-5</t>
  </si>
  <si>
    <t>Tjänst nr 1</t>
  </si>
  <si>
    <t>Uppställning av krav alt. hänvisning till bilaga. För mer information se kravkatalog på www.avropa.se</t>
  </si>
  <si>
    <t>Ange placeringsort för konsulten/erna</t>
  </si>
  <si>
    <t>Ange ev e-fakturaadress/erna</t>
  </si>
  <si>
    <t>Nivå (förklaring se flik Information)</t>
  </si>
  <si>
    <t>Tjänst nr 2</t>
  </si>
  <si>
    <t>Tjänst nr 3</t>
  </si>
  <si>
    <t>Tjänst nr 4</t>
  </si>
  <si>
    <t>Tjänst nr 5</t>
  </si>
  <si>
    <t>Ifylld</t>
  </si>
  <si>
    <t>Bör-Krav (se utvärdering bör-krav)</t>
  </si>
  <si>
    <t>Summa kriterievikt:</t>
  </si>
  <si>
    <t>(ska alltid summera till 100 %)</t>
  </si>
  <si>
    <t>1. Pris</t>
  </si>
  <si>
    <t>Utvärdering av det totala sammanräknade priset för uppdraget per år eller månad. 
Eventuell ytterligare beskrivning av tilldelningskriteriet:</t>
  </si>
  <si>
    <t>Viktning %</t>
  </si>
  <si>
    <t>Ange poäng för uppfyllt krav</t>
  </si>
  <si>
    <t>Avropande organisation sätter poäng i utvärderingen efter inkomna avropssvar (Nej/Ja) *</t>
  </si>
  <si>
    <t>Krav uppfyllt Ja/Nej</t>
  </si>
  <si>
    <t>Beskrivning av hur leverantören uppfyller kravet eller referera till bilaga</t>
  </si>
  <si>
    <t>Poäng-bedömn. av avropande organisation (efter man fått in avrops-svar)</t>
  </si>
  <si>
    <t>Motivering för Bedömning i efterhand</t>
  </si>
  <si>
    <t>Utvärderas</t>
  </si>
  <si>
    <t xml:space="preserve">Summa poäng  </t>
  </si>
  <si>
    <t xml:space="preserve">Om Tjänst på resp rad specificeras ytterligare i bilaga skriv bilagenumret i kolumnen till höger.
Vid stora/komplexa beställningar kan man som alterativ specificera Tjänster i en bilaga. Skriv "enligt bilaga" och ange bilagenummer i specifikationen nedan. I detta fall anges "Antal" till 1 för hela beställningen. </t>
  </si>
  <si>
    <t>Motivering, i efterhand, skriver avropande organisation här</t>
  </si>
  <si>
    <t>Utvärdering</t>
  </si>
  <si>
    <t>Utvärdering av avropssvar</t>
  </si>
  <si>
    <t>Avropande organisations beskrivning av den utvärderingsmodell som kommer att tillämpas</t>
  </si>
  <si>
    <t>Utvärdering efter avropssvar</t>
  </si>
  <si>
    <t>Sammanställning för detta avropssvar</t>
  </si>
  <si>
    <t>Poängsumma per kriterium samt angiven kriterievikt</t>
  </si>
  <si>
    <t>1. Totalpris 
för detta avropssvar</t>
  </si>
  <si>
    <t>E-faktura ska ingå i avropet (Ja/Nej)</t>
  </si>
  <si>
    <t>Krav på e-faktura</t>
  </si>
  <si>
    <t>Uppgifter om e-faktura</t>
  </si>
  <si>
    <r>
      <t xml:space="preserve">Ange tilldelningskriterier och utvärderingskrav (bör-krav) som kommer att tillämpas för att utse vinnande avropssvar
</t>
    </r>
    <r>
      <rPr>
        <sz val="10"/>
        <rFont val="Arial"/>
        <family val="2"/>
      </rPr>
      <t>Avropande organisation har möjlighet att utvärdera på lägsta pris. Då anges 100% vikt på pris. 0% som kriterievikt innebär att kriteriet inte tillämpas vid utvärderingen.
Observera att avropande organisation kan välja om poäng ska utfalla direkt om leverantör svarar att krav uppfylles, eller om poäng ska sättas av avropande organisation först efter en bedömning. Detta anges i ruta till höger om poäng.
Se även kravkatalog i Avropsregler.</t>
    </r>
  </si>
  <si>
    <t>Förslag på utvärderingsmodell vid användande av fler kriterier än pris</t>
  </si>
  <si>
    <t>Avropssvar med högsta poängsumman respektive lägsta pris erhåller betyget 10. Övriga avropssvar erhåller betyg i relation till det avropssvar som fått högsta poängsumma respektive offererat lägsta pris. Betygen för respektive kriterie (inkl pris) viktas sedan i förhållande till angiven procentsats för kriteriet. Summan av de viktade betygen utgör avropssvarets totalbetyg.                                                                                                                                                                                                                                                                                                                   Formel för betygssättning av kriterier: (avropssvarets poäng/högsta poäng*10)                                                                                                                                                                                            Formel för betygssättning av pris: (lägsta pris/avropssvarets pris*10)</t>
  </si>
  <si>
    <t>Avropande organisation kommer att använda denna modell vid utvärdering</t>
  </si>
  <si>
    <t>Region</t>
  </si>
  <si>
    <t>Välj Region</t>
  </si>
  <si>
    <t>Beskrivning av poängskalan</t>
  </si>
  <si>
    <t>Precisera utvärderingskrav (bör-krav) enligt specifikation nedan eller referera till bilaga.
Avropande organisation har möjlighet att, vid behov, sätta olika poäng för olika bör-krav och därigenom vikta dessa inbördes.</t>
  </si>
  <si>
    <t>2. Bör-Krav</t>
  </si>
  <si>
    <t>Ange kriterivikt för övriga tilldelingskriterier nedan</t>
  </si>
  <si>
    <t>Avtalsstart</t>
  </si>
  <si>
    <t>Övrig information/andra kontaktpersoner</t>
  </si>
  <si>
    <t>2. Ramavtalets bilaga Allmänna villkor</t>
  </si>
  <si>
    <t>75651</t>
  </si>
  <si>
    <t>Uppsala</t>
  </si>
  <si>
    <t>202100-2817</t>
  </si>
  <si>
    <t>SLU Fakturamottagning</t>
  </si>
  <si>
    <t>Box 7090</t>
  </si>
  <si>
    <t>75007 Uppsala</t>
  </si>
  <si>
    <t>Leveransavtal</t>
  </si>
  <si>
    <t>Mån</t>
  </si>
  <si>
    <t>Ja</t>
  </si>
  <si>
    <t>Hur konsulten uppfattas passa in i gruppen
5  - Utmärkt 
4  - Mycket bra
3  - Bra 
2  - Ok
1  - Mindre bra
0  - Troligen inte</t>
  </si>
  <si>
    <t>Uppfattad relevans av uppdragen
5  - Utmärkt
4  - Mycket bra
3  - Bra 
2  - Relevant
1  - Mindre
0  - Ingen</t>
  </si>
  <si>
    <t>InExchange som sin fakturaväxel, vårt EDI-id är 2021002817 och det är bara att börja skicka.</t>
  </si>
  <si>
    <t>Annan fakturaväxel, mailar ekonomisystem@slu.se för vidare information</t>
  </si>
  <si>
    <t>Annars fakturaportal www.fakturaportalen.se gratis. Där får man skicka 25 fakturor i månaden till oss gratis.</t>
  </si>
  <si>
    <t>Sveriges lantbruksuniversitet</t>
  </si>
  <si>
    <t>E-faktura är ett krav.</t>
  </si>
  <si>
    <t>Endast ett avropssvar per leverantör.  
Intervju kommer bara att genomföras med de som har chans att vinna, dvs om avropets poängsumma för pris, CV och tidigare uppdrag gör att de inte kan få uppdraget (även om de får 5 poäng på personlighet ) så genomförs ingen intervju. 
Vi kommer att avropa upp till 3600 timmar under avropsperioden.
Förlängningen kan komma att ske i 3 månadersintervaller i upp till 24 månader.</t>
  </si>
  <si>
    <t xml:space="preserve">Timpriser lägre än 900 kronor per timme förkastas liksom priser över 1100 kronor per timme. </t>
  </si>
  <si>
    <t>Anbud utanför spannet 900 till 1100 kronor per timme förkastas</t>
  </si>
  <si>
    <t>IT-avdelningen</t>
  </si>
  <si>
    <t>Almas allé 8</t>
  </si>
  <si>
    <t>johan.bertilsson@slu.se</t>
  </si>
  <si>
    <t>Projektledare inom infrastruktur/nätverk</t>
  </si>
  <si>
    <t>01. Projektledare</t>
  </si>
  <si>
    <t>Personlighet 
Nivå bedöms under intervju (se övrig information). Hänsyn tas till de personliga drag som rollen kräver. 
Egenskaper som viktas primärt är:
- självgående attityd
- lösningsfokuserad
- social kompetens</t>
  </si>
  <si>
    <t>Minst Nivå 4
Projektledning IT-projekt 
Övriga skall-krav:
Vara tekniskt bevandrad inom nätverk och väl införstådd med mjukvarudefinierade LAN, WAN samt SDN-lösningar för datacenter
Erfarenhet av arbete som teknisk projektledare i stora projekt av komplex karaktär med allt vad det innebär av planering, kravställning, utvärdering, uppföljning, kommunikation, riskhantering, ekonomistyrning och effektiviseringsarbete
Konsulten skall ha god erfarenhet projektstyrningsmodeller, exempelvis PPS
Goda kunskaper i svenska och engelska i både tal och skrift</t>
  </si>
  <si>
    <t>935MDS</t>
  </si>
  <si>
    <t>Matts Djos</t>
  </si>
  <si>
    <t>+46 73 999 71 71</t>
  </si>
  <si>
    <t>matts.djos@slu.se</t>
  </si>
  <si>
    <t>SLU.ua.2022.2.4.4-536</t>
  </si>
  <si>
    <t>Tidigare uppdrag
Hänsyn tas även till uppdrag som stärker efterfrågad kompetens
Exempel på efterfrågad kompetens är:
- Certifieringar
- Utbildningar
- Arbete med geografiskt och internationellt spridda resurser
- Erfarenhet inom, för SLU, relevanta IT-lösningar
- Arbete med backlog i MS DevOPs (TFS)
- Samordnat och koordinerat projekt
- Projektmodellen PPS
- Uppdrag inom statlig verksamhet
- Erfarenhet av förvaltningsmodellen pm3
- Erfarenhet av systematiskt arbete inom ett projekt- eller portföljkontor
Hänsyn tas även till uppdrag som kan ge mervärde för SLU 
Exempel på uppdrag som ger mervärde är:
- Liknande branschuppdrag
- Uppdrag som stärker kompetenser som kan bidra positivt till SLUs verksamhet.</t>
  </si>
  <si>
    <t xml:space="preserve">Arbete sker på plats enligt aktuella riktlinjer </t>
  </si>
</sst>
</file>

<file path=xl/styles.xml><?xml version="1.0" encoding="utf-8"?>
<styleSheet xmlns="http://schemas.openxmlformats.org/spreadsheetml/2006/main">
  <numFmts count="42">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0__\p"/>
    <numFmt numFmtId="167" formatCode="_-* #,##0\ _k_r_-;\-* #,##0\ _k_r_-;_-* &quot;-&quot;??\ _k_r_-;_-@_-"/>
    <numFmt numFmtId="168" formatCode="_-* #,##0\ _k"/>
    <numFmt numFmtId="169" formatCode="_-* #,##0.0\ _k_r_-;\-* #,##0.0\ _k_r_-;_-* &quot;-&quot;??\ _k_r_-;_-@_-"/>
    <numFmt numFmtId="170" formatCode="_-* #,##0.000\ _k_r_-;\-* #,##0.000\ _k_r_-;_-* &quot;-&quot;??\ _k_r_-;_-@_-"/>
    <numFmt numFmtId="171" formatCode="_-* #,##0.0000\ _k_r_-;\-* #,##0.0000\ _k_r_-;_-* &quot;-&quot;??\ _k_r_-;_-@_-"/>
    <numFmt numFmtId="172" formatCode="#,##0_ ;\-#,##0\ "/>
    <numFmt numFmtId="173" formatCode="[$-41D]&quot;den &quot;d\ mmmm\ yyyy"/>
    <numFmt numFmtId="174" formatCode="&quot;Yes&quot;;&quot;Yes&quot;;&quot;No&quot;"/>
    <numFmt numFmtId="175" formatCode="&quot;True&quot;;&quot;True&quot;;&quot;False&quot;"/>
    <numFmt numFmtId="176" formatCode="&quot;On&quot;;&quot;On&quot;;&quot;Off&quot;"/>
    <numFmt numFmtId="177" formatCode="[$€-2]\ #,##0.00_);[Red]\([$€-2]\ #,##0.00\)"/>
    <numFmt numFmtId="178" formatCode="_-* #,##0.0\ &quot;kr&quot;_-;\-* #,##0.0\ &quot;kr&quot;_-;_-* &quot;-&quot;??\ &quot;kr&quot;_-;_-@_-"/>
    <numFmt numFmtId="179" formatCode="_-* #,##0\ &quot;kr&quot;_-;\-* #,##0\ &quot;kr&quot;_-;_-* &quot;-&quot;??\ &quot;kr&quot;_-;_-@_-"/>
    <numFmt numFmtId="180" formatCode="#,##0_K_R"/>
    <numFmt numFmtId="181" formatCode="#,##0_k_r"/>
    <numFmt numFmtId="182" formatCode="_-* #,##0.0000\ _k_r_-;\-* #,##0.0000\ _k_r_-;_-* &quot;-&quot;????\ _k_r_-;_-@_-"/>
    <numFmt numFmtId="183" formatCode="_-* #,##0.00000\ _k_r_-;\-* #,##0.00000\ _k_r_-;_-* &quot;-&quot;??\ _k_r_-;_-@_-"/>
    <numFmt numFmtId="184" formatCode="_-* #,##0.000000\ _k_r_-;\-* #,##0.000000\ _k_r_-;_-* &quot;-&quot;??\ _k_r_-;_-@_-"/>
    <numFmt numFmtId="185" formatCode="#,##0.000"/>
    <numFmt numFmtId="186" formatCode="#,##0.0"/>
    <numFmt numFmtId="187" formatCode="&quot;Ja&quot;;&quot;Ja&quot;;&quot;Nej&quot;"/>
    <numFmt numFmtId="188" formatCode="&quot;Sant&quot;;&quot;Sant&quot;;&quot;Falskt&quot;"/>
    <numFmt numFmtId="189" formatCode="&quot;På&quot;;&quot;På&quot;;&quot;Av&quot;"/>
    <numFmt numFmtId="190" formatCode="#,##0;\-#,##0;"/>
    <numFmt numFmtId="191" formatCode="&quot;Ramavtalsupphandlingens diarienr: &quot;@"/>
    <numFmt numFmtId="192" formatCode="0.0"/>
    <numFmt numFmtId="193" formatCode="#,###&quot; SEK&quot;"/>
    <numFmt numFmtId="194" formatCode="#,##0_S;"/>
    <numFmt numFmtId="195" formatCode="#,##0_S;\-#,##0_S;"/>
    <numFmt numFmtId="196" formatCode="0;\-0;"/>
    <numFmt numFmtId="197" formatCode="#,###"/>
  </numFmts>
  <fonts count="56">
    <font>
      <sz val="10"/>
      <name val="Arial"/>
      <family val="0"/>
    </font>
    <font>
      <sz val="11"/>
      <color indexed="8"/>
      <name val="Calibri"/>
      <family val="2"/>
    </font>
    <font>
      <sz val="8"/>
      <name val="Arial"/>
      <family val="2"/>
    </font>
    <font>
      <b/>
      <sz val="10"/>
      <name val="Arial"/>
      <family val="2"/>
    </font>
    <font>
      <b/>
      <sz val="14"/>
      <name val="Arial"/>
      <family val="2"/>
    </font>
    <font>
      <b/>
      <sz val="12"/>
      <name val="Arial"/>
      <family val="2"/>
    </font>
    <font>
      <sz val="12"/>
      <name val="Arial"/>
      <family val="2"/>
    </font>
    <font>
      <sz val="20"/>
      <name val="Arial"/>
      <family val="2"/>
    </font>
    <font>
      <b/>
      <sz val="36"/>
      <name val="Arial"/>
      <family val="2"/>
    </font>
    <font>
      <sz val="14"/>
      <name val="Arial"/>
      <family val="2"/>
    </font>
    <font>
      <sz val="10"/>
      <color indexed="10"/>
      <name val="Arial"/>
      <family val="2"/>
    </font>
    <font>
      <b/>
      <sz val="16"/>
      <name val="Arial"/>
      <family val="2"/>
    </font>
    <font>
      <i/>
      <sz val="10"/>
      <name val="Arial"/>
      <family val="2"/>
    </font>
    <font>
      <sz val="10"/>
      <color indexed="17"/>
      <name val="Arial"/>
      <family val="2"/>
    </font>
    <font>
      <b/>
      <sz val="10"/>
      <color indexed="8"/>
      <name val="Arial"/>
      <family val="2"/>
    </font>
    <font>
      <i/>
      <sz val="10"/>
      <color indexed="10"/>
      <name val="Arial"/>
      <family val="2"/>
    </font>
    <font>
      <b/>
      <i/>
      <sz val="10"/>
      <name val="Arial"/>
      <family val="2"/>
    </font>
    <font>
      <b/>
      <sz val="10"/>
      <color indexed="10"/>
      <name val="Arial"/>
      <family val="2"/>
    </font>
    <font>
      <sz val="10"/>
      <name val="Times New Roman"/>
      <family val="1"/>
    </font>
    <font>
      <sz val="12"/>
      <color indexed="8"/>
      <name val="Times New Roman"/>
      <family val="1"/>
    </font>
    <font>
      <b/>
      <sz val="17"/>
      <color indexed="8"/>
      <name val="Arial"/>
      <family val="2"/>
    </font>
    <font>
      <b/>
      <sz val="20"/>
      <name val="Arial"/>
      <family val="2"/>
    </font>
    <font>
      <sz val="8"/>
      <color indexed="12"/>
      <name val="Arial"/>
      <family val="2"/>
    </font>
    <font>
      <sz val="8"/>
      <color indexed="20"/>
      <name val="Arial"/>
      <family val="2"/>
    </font>
    <font>
      <b/>
      <sz val="12"/>
      <color indexed="8"/>
      <name val="Arial"/>
      <family val="2"/>
    </font>
    <font>
      <sz val="7.5"/>
      <name val="Arial"/>
      <family val="2"/>
    </font>
    <font>
      <sz val="10"/>
      <color indexed="40"/>
      <name val="Arial"/>
      <family val="2"/>
    </font>
    <font>
      <sz val="14"/>
      <color indexed="10"/>
      <name val="Arial"/>
      <family val="2"/>
    </font>
    <font>
      <sz val="8"/>
      <color indexed="10"/>
      <name val="Arial"/>
      <family val="2"/>
    </font>
    <font>
      <sz val="10"/>
      <color indexed="50"/>
      <name val="Arial"/>
      <family val="2"/>
    </font>
    <font>
      <sz val="10"/>
      <color indexed="60"/>
      <name val="Arial"/>
      <family val="2"/>
    </font>
    <font>
      <sz val="16"/>
      <color indexed="10"/>
      <name val="Arial"/>
      <family val="2"/>
    </font>
    <font>
      <sz val="10"/>
      <color indexed="8"/>
      <name val="Arial"/>
      <family val="2"/>
    </font>
    <font>
      <sz val="18"/>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b/>
      <sz val="11"/>
      <color indexed="8"/>
      <name val="Calibri"/>
      <family val="2"/>
    </font>
    <font>
      <sz val="11"/>
      <color indexed="9"/>
      <name val="Calibri"/>
      <family val="2"/>
    </font>
    <font>
      <sz val="10"/>
      <color rgb="FF00B050"/>
      <name val="Arial"/>
      <family val="2"/>
    </font>
    <font>
      <sz val="10"/>
      <color rgb="FFFF0000"/>
      <name val="Arial"/>
      <family val="2"/>
    </font>
    <font>
      <sz val="10"/>
      <color rgb="FF00B0F0"/>
      <name val="Arial"/>
      <family val="2"/>
    </font>
    <font>
      <sz val="14"/>
      <color rgb="FFFF0000"/>
      <name val="Arial"/>
      <family val="2"/>
    </font>
    <font>
      <sz val="8"/>
      <color rgb="FFFF0000"/>
      <name val="Arial"/>
      <family val="2"/>
    </font>
    <font>
      <sz val="10"/>
      <color rgb="FF92D050"/>
      <name val="Arial"/>
      <family val="2"/>
    </font>
    <font>
      <sz val="10"/>
      <color rgb="FFC00000"/>
      <name val="Arial"/>
      <family val="2"/>
    </font>
    <font>
      <sz val="16"/>
      <color rgb="FFFF0000"/>
      <name val="Arial"/>
      <family val="2"/>
    </font>
    <font>
      <b/>
      <sz val="10"/>
      <color rgb="FFFF0000"/>
      <name val="Arial"/>
      <family val="2"/>
    </font>
    <font>
      <sz val="10"/>
      <color theme="1"/>
      <name val="Arial"/>
      <family val="2"/>
    </font>
  </fonts>
  <fills count="18">
    <fill>
      <patternFill/>
    </fill>
    <fill>
      <patternFill patternType="gray125"/>
    </fill>
    <fill>
      <patternFill patternType="solid">
        <fgColor rgb="FFFFFF99"/>
        <bgColor indexed="64"/>
      </patternFill>
    </fill>
    <fill>
      <patternFill patternType="solid">
        <fgColor rgb="FFCCFFFF"/>
        <bgColor indexed="64"/>
      </patternFill>
    </fill>
    <fill>
      <patternFill patternType="solid">
        <fgColor rgb="FFCCFFCC"/>
        <bgColor indexed="64"/>
      </patternFill>
    </fill>
    <fill>
      <patternFill patternType="solid">
        <fgColor rgb="FFFABF8F"/>
        <bgColor indexed="64"/>
      </patternFill>
    </fill>
    <fill>
      <patternFill patternType="solid">
        <fgColor rgb="FF969696"/>
        <bgColor indexed="64"/>
      </patternFill>
    </fill>
    <fill>
      <patternFill patternType="solid">
        <fgColor rgb="FFFFFF99"/>
        <bgColor indexed="64"/>
      </patternFill>
    </fill>
    <fill>
      <patternFill patternType="solid">
        <fgColor indexed="27"/>
        <bgColor indexed="64"/>
      </patternFill>
    </fill>
    <fill>
      <patternFill patternType="solid">
        <fgColor indexed="52"/>
        <bgColor indexed="64"/>
      </patternFill>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theme="1" tint="0.49998000264167786"/>
        <bgColor indexed="64"/>
      </patternFill>
    </fill>
    <fill>
      <patternFill patternType="solid">
        <fgColor rgb="FFFFFFFF"/>
        <bgColor indexed="64"/>
      </patternFill>
    </fill>
    <fill>
      <patternFill patternType="solid">
        <fgColor theme="0"/>
        <bgColor indexed="64"/>
      </patternFill>
    </fill>
    <fill>
      <patternFill patternType="solid">
        <fgColor rgb="FFCCFFFF"/>
        <bgColor indexed="64"/>
      </patternFill>
    </fill>
  </fills>
  <borders count="52">
    <border>
      <left/>
      <right/>
      <top/>
      <bottom/>
      <diagonal/>
    </border>
    <border>
      <left style="thin">
        <color rgb="FF969696"/>
      </left>
      <right style="thin">
        <color rgb="FF969696"/>
      </right>
      <top style="thin">
        <color rgb="FF969696"/>
      </top>
      <bottom style="thin">
        <color rgb="FF969696"/>
      </bottom>
    </border>
    <border>
      <left style="thin">
        <color indexed="55"/>
      </left>
      <right style="thin">
        <color indexed="55"/>
      </right>
      <top style="thin">
        <color indexed="55"/>
      </top>
      <bottom style="thin">
        <color indexed="55"/>
      </bottom>
    </border>
    <border>
      <left style="thin"/>
      <right style="thin"/>
      <top style="thin"/>
      <bottom style="thin"/>
    </border>
    <border>
      <left>
        <color indexed="63"/>
      </left>
      <right>
        <color indexed="63"/>
      </right>
      <top>
        <color indexed="63"/>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style="thin">
        <color indexed="55"/>
      </right>
      <top style="thin">
        <color indexed="55"/>
      </top>
      <bottom>
        <color indexed="63"/>
      </bottom>
    </border>
    <border>
      <left>
        <color indexed="63"/>
      </left>
      <right>
        <color indexed="63"/>
      </right>
      <top>
        <color indexed="63"/>
      </top>
      <bottom style="thin">
        <color rgb="FF969696"/>
      </bottom>
    </border>
    <border>
      <left style="thin">
        <color rgb="FF969696"/>
      </left>
      <right>
        <color indexed="63"/>
      </right>
      <top style="thin">
        <color rgb="FF969696"/>
      </top>
      <bottom style="thin">
        <color rgb="FF969696"/>
      </bottom>
    </border>
    <border>
      <left style="thin">
        <color rgb="FF969696"/>
      </left>
      <right>
        <color indexed="63"/>
      </right>
      <top>
        <color indexed="63"/>
      </top>
      <bottom style="thin">
        <color rgb="FF969696"/>
      </bottom>
    </border>
    <border>
      <left style="thin">
        <color rgb="FF969696"/>
      </left>
      <right style="thin">
        <color rgb="FF969696"/>
      </right>
      <top style="thin">
        <color rgb="FF969696"/>
      </top>
      <bottom>
        <color indexed="63"/>
      </bottom>
    </border>
    <border>
      <left>
        <color indexed="63"/>
      </left>
      <right style="thin">
        <color rgb="FF969696"/>
      </right>
      <top style="thin">
        <color rgb="FF969696"/>
      </top>
      <bottom style="thin">
        <color rgb="FF969696"/>
      </bottom>
    </border>
    <border>
      <left style="thin">
        <color rgb="FF969696"/>
      </left>
      <right style="thin">
        <color rgb="FF969696"/>
      </right>
      <top>
        <color indexed="63"/>
      </top>
      <bottom style="thin">
        <color rgb="FF969696"/>
      </bottom>
    </border>
    <border>
      <left style="thin">
        <color theme="0" tint="-0.3499799966812134"/>
      </left>
      <right style="thin">
        <color theme="0" tint="-0.3499799966812134"/>
      </right>
      <top style="thin">
        <color theme="0" tint="-0.3499799966812134"/>
      </top>
      <bottom style="thin">
        <color theme="0" tint="-0.3499799966812134"/>
      </bottom>
    </border>
    <border>
      <left>
        <color indexed="63"/>
      </left>
      <right>
        <color indexed="63"/>
      </right>
      <top style="thin">
        <color theme="0" tint="-0.4999699890613556"/>
      </top>
      <bottom>
        <color indexed="63"/>
      </bottom>
    </border>
    <border>
      <left>
        <color indexed="63"/>
      </left>
      <right>
        <color indexed="63"/>
      </right>
      <top style="thin">
        <color theme="0" tint="-0.4999699890613556"/>
      </top>
      <bottom style="thin">
        <color theme="0" tint="-0.4999699890613556"/>
      </bottom>
    </border>
    <border>
      <left>
        <color indexed="63"/>
      </left>
      <right style="thin">
        <color theme="0" tint="-0.4999699890613556"/>
      </right>
      <top>
        <color indexed="63"/>
      </top>
      <bottom>
        <color indexed="63"/>
      </bottom>
    </border>
    <border>
      <left style="thin">
        <color theme="0" tint="-0.4999699890613556"/>
      </left>
      <right style="thin">
        <color rgb="FF969696"/>
      </right>
      <top style="thin">
        <color rgb="FF969696"/>
      </top>
      <bottom style="thin">
        <color rgb="FF969696"/>
      </bottom>
    </border>
    <border>
      <left style="thin">
        <color theme="0" tint="-0.4999699890613556"/>
      </left>
      <right>
        <color indexed="63"/>
      </right>
      <top>
        <color indexed="63"/>
      </top>
      <bottom>
        <color indexed="63"/>
      </bottom>
    </border>
    <border>
      <left style="thin">
        <color theme="0" tint="-0.4999699890613556"/>
      </left>
      <right style="thin">
        <color rgb="FF969696"/>
      </right>
      <top style="thin">
        <color rgb="FF969696"/>
      </top>
      <bottom style="thin">
        <color theme="0" tint="-0.4999699890613556"/>
      </bottom>
    </border>
    <border>
      <left>
        <color indexed="63"/>
      </left>
      <right style="thin">
        <color theme="0" tint="-0.4999699890613556"/>
      </right>
      <top>
        <color indexed="63"/>
      </top>
      <bottom style="thin">
        <color theme="0" tint="-0.4999699890613556"/>
      </bottom>
    </border>
    <border>
      <left>
        <color indexed="63"/>
      </left>
      <right style="thin">
        <color rgb="FF969696"/>
      </right>
      <top style="thin">
        <color rgb="FF969696"/>
      </top>
      <bottom style="thin">
        <color theme="0" tint="-0.4999699890613556"/>
      </bottom>
    </border>
    <border>
      <left>
        <color indexed="63"/>
      </left>
      <right>
        <color indexed="63"/>
      </right>
      <top>
        <color indexed="63"/>
      </top>
      <bottom style="thin">
        <color theme="0" tint="-0.4999699890613556"/>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color rgb="FF969696"/>
      </top>
      <bottom style="thin">
        <color rgb="FF969696"/>
      </bottom>
    </border>
    <border>
      <left style="thin">
        <color rgb="FF969696"/>
      </left>
      <right>
        <color indexed="63"/>
      </right>
      <top style="thin">
        <color rgb="FF969696"/>
      </top>
      <bottom>
        <color indexed="63"/>
      </bottom>
    </border>
    <border>
      <left>
        <color indexed="63"/>
      </left>
      <right>
        <color indexed="63"/>
      </right>
      <top style="thin">
        <color rgb="FF969696"/>
      </top>
      <bottom>
        <color indexed="63"/>
      </bottom>
    </border>
    <border>
      <left>
        <color indexed="63"/>
      </left>
      <right style="thin">
        <color rgb="FF969696"/>
      </right>
      <top style="thin">
        <color rgb="FF969696"/>
      </top>
      <bottom>
        <color indexed="63"/>
      </bottom>
    </border>
    <border>
      <left style="thin">
        <color rgb="FF969696"/>
      </left>
      <right>
        <color indexed="63"/>
      </right>
      <top>
        <color indexed="63"/>
      </top>
      <bottom>
        <color indexed="63"/>
      </bottom>
    </border>
    <border>
      <left>
        <color indexed="63"/>
      </left>
      <right style="thin">
        <color rgb="FF969696"/>
      </right>
      <top>
        <color indexed="63"/>
      </top>
      <bottom>
        <color indexed="63"/>
      </bottom>
    </border>
    <border>
      <left>
        <color indexed="63"/>
      </left>
      <right style="thin">
        <color rgb="FF969696"/>
      </right>
      <top>
        <color indexed="63"/>
      </top>
      <bottom style="thin">
        <color rgb="FF969696"/>
      </bottom>
    </border>
    <border>
      <left>
        <color indexed="63"/>
      </left>
      <right style="thin">
        <color indexed="55"/>
      </right>
      <top style="thin">
        <color rgb="FF969696"/>
      </top>
      <bottom style="thin">
        <color rgb="FF969696"/>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style="thin">
        <color indexed="55"/>
      </right>
      <top style="thin">
        <color rgb="FF969696"/>
      </top>
      <bottom>
        <color indexed="63"/>
      </bottom>
    </border>
    <border>
      <left>
        <color indexed="63"/>
      </left>
      <right style="thin">
        <color indexed="55"/>
      </right>
      <top>
        <color indexed="63"/>
      </top>
      <bottom style="thin">
        <color rgb="FF969696"/>
      </bottom>
    </border>
    <border>
      <left style="thin">
        <color rgb="FF969696"/>
      </left>
      <right>
        <color indexed="63"/>
      </right>
      <top style="thin">
        <color indexed="55"/>
      </top>
      <bottom style="thin">
        <color indexed="55"/>
      </bottom>
    </border>
    <border>
      <left style="thin">
        <color rgb="FF969696"/>
      </left>
      <right style="thin">
        <color rgb="FF969696"/>
      </right>
      <top style="thin">
        <color theme="0" tint="-0.3499799966812134"/>
      </top>
      <bottom>
        <color indexed="63"/>
      </bottom>
    </border>
    <border>
      <left style="thin">
        <color rgb="FF969696"/>
      </left>
      <right style="thin">
        <color rgb="FF969696"/>
      </right>
      <top>
        <color indexed="63"/>
      </top>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style="thin">
        <color theme="0" tint="-0.4999699890613556"/>
      </left>
      <right>
        <color indexed="63"/>
      </right>
      <top style="thin">
        <color theme="0" tint="-0.4999699890613556"/>
      </top>
      <bottom style="thin">
        <color theme="0" tint="-0.4999699890613556"/>
      </bottom>
    </border>
    <border>
      <left>
        <color indexed="63"/>
      </left>
      <right style="thin">
        <color theme="0" tint="-0.4999699890613556"/>
      </right>
      <top style="thin">
        <color theme="0" tint="-0.4999699890613556"/>
      </top>
      <bottom style="thin">
        <color theme="0" tint="-0.4999699890613556"/>
      </bottom>
    </border>
    <border>
      <left style="thin">
        <color theme="0" tint="-0.4999699890613556"/>
      </left>
      <right>
        <color indexed="63"/>
      </right>
      <top style="thin">
        <color rgb="FF969696"/>
      </top>
      <bottom style="thin">
        <color theme="0" tint="-0.4999699890613556"/>
      </bottom>
    </border>
    <border>
      <left>
        <color indexed="63"/>
      </left>
      <right style="thin">
        <color theme="0" tint="-0.3499799966812134"/>
      </right>
      <top>
        <color indexed="63"/>
      </top>
      <bottom style="thin">
        <color rgb="FF969696"/>
      </bottom>
    </border>
    <border>
      <left>
        <color indexed="63"/>
      </left>
      <right style="thin">
        <color theme="0" tint="-0.3499799966812134"/>
      </right>
      <top style="thin">
        <color rgb="FF969696"/>
      </top>
      <bottom style="thin">
        <color rgb="FF969696"/>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s>
  <cellStyleXfs count="3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23" fillId="0" borderId="0" applyNumberFormat="0" applyFill="0" applyBorder="0" applyAlignment="0" applyProtection="0"/>
    <xf numFmtId="0" fontId="5" fillId="0" borderId="0" applyNumberFormat="0" applyFill="0" applyBorder="0" applyAlignment="0" applyProtection="0"/>
    <xf numFmtId="0" fontId="0" fillId="0" borderId="1" applyNumberFormat="0" applyFill="0" applyAlignment="0" applyProtection="0"/>
    <xf numFmtId="0" fontId="2" fillId="0" borderId="1" applyNumberFormat="0" applyFill="0" applyAlignment="0" applyProtection="0"/>
    <xf numFmtId="0" fontId="22" fillId="0" borderId="0" applyNumberFormat="0" applyFill="0" applyBorder="0" applyAlignment="0" applyProtection="0"/>
    <xf numFmtId="0" fontId="0" fillId="3" borderId="0" applyNumberFormat="0" applyFont="0" applyBorder="0" applyAlignment="0" applyProtection="0"/>
    <xf numFmtId="190" fontId="0" fillId="4" borderId="0" applyNumberFormat="0" applyFont="0" applyBorder="0" applyAlignment="0" applyProtection="0"/>
    <xf numFmtId="0" fontId="0" fillId="7" borderId="0" applyNumberFormat="0" applyFont="0" applyBorder="0" applyAlignment="0" applyProtection="0"/>
    <xf numFmtId="0" fontId="0" fillId="0" borderId="1" applyNumberFormat="0" applyFont="0" applyFill="0" applyAlignment="0" applyProtection="0"/>
    <xf numFmtId="0" fontId="0" fillId="5" borderId="0" applyNumberFormat="0" applyFont="0" applyBorder="0" applyAlignment="0" applyProtection="0"/>
    <xf numFmtId="9" fontId="0" fillId="0" borderId="0" applyFont="0" applyFill="0" applyBorder="0" applyAlignment="0" applyProtection="0"/>
    <xf numFmtId="0" fontId="14" fillId="0" borderId="0" applyNumberFormat="0" applyFill="0" applyProtection="0">
      <alignment/>
    </xf>
  </cellStyleXfs>
  <cellXfs count="452">
    <xf numFmtId="0" fontId="0" fillId="0" borderId="0" xfId="0" applyAlignment="1">
      <alignment/>
    </xf>
    <xf numFmtId="0" fontId="0" fillId="0" borderId="0" xfId="0" applyFont="1" applyAlignment="1">
      <alignment/>
    </xf>
    <xf numFmtId="0" fontId="7" fillId="0" borderId="0" xfId="0" applyFont="1" applyAlignment="1">
      <alignment horizontal="center"/>
    </xf>
    <xf numFmtId="0" fontId="8" fillId="0" borderId="0" xfId="0" applyFont="1" applyAlignment="1">
      <alignment horizontal="center"/>
    </xf>
    <xf numFmtId="0" fontId="7" fillId="0" borderId="0" xfId="0" applyFont="1" applyAlignment="1">
      <alignment/>
    </xf>
    <xf numFmtId="0" fontId="0" fillId="0" borderId="0" xfId="0" applyFont="1" applyAlignment="1" applyProtection="1">
      <alignment/>
      <protection/>
    </xf>
    <xf numFmtId="0" fontId="0" fillId="0" borderId="0" xfId="0" applyFont="1" applyAlignment="1" applyProtection="1">
      <alignment/>
      <protection locked="0"/>
    </xf>
    <xf numFmtId="0" fontId="0" fillId="8" borderId="0" xfId="0" applyFont="1" applyFill="1" applyAlignment="1">
      <alignment/>
    </xf>
    <xf numFmtId="0" fontId="0" fillId="0" borderId="2" xfId="0" applyFont="1" applyBorder="1" applyAlignment="1">
      <alignment/>
    </xf>
    <xf numFmtId="0" fontId="0" fillId="9" borderId="0" xfId="0" applyFont="1" applyFill="1" applyBorder="1" applyAlignment="1" applyProtection="1">
      <alignment horizontal="center" vertical="center" wrapText="1"/>
      <protection locked="0"/>
    </xf>
    <xf numFmtId="0" fontId="0" fillId="10" borderId="0" xfId="0" applyFont="1" applyFill="1" applyAlignment="1">
      <alignment/>
    </xf>
    <xf numFmtId="190" fontId="0" fillId="11" borderId="0" xfId="22" applyNumberFormat="1" applyFont="1" applyFill="1" applyBorder="1" applyAlignment="1" applyProtection="1">
      <alignment/>
      <protection/>
    </xf>
    <xf numFmtId="0" fontId="0" fillId="0" borderId="3" xfId="0" applyFont="1" applyBorder="1" applyAlignment="1">
      <alignment/>
    </xf>
    <xf numFmtId="0" fontId="3" fillId="0" borderId="3" xfId="0" applyFont="1" applyBorder="1" applyAlignment="1">
      <alignment wrapText="1"/>
    </xf>
    <xf numFmtId="191" fontId="6" fillId="0" borderId="0" xfId="0" applyNumberFormat="1" applyFont="1" applyAlignment="1">
      <alignment horizontal="center"/>
    </xf>
    <xf numFmtId="0" fontId="22" fillId="0" borderId="0" xfId="29" applyAlignment="1">
      <alignment/>
    </xf>
    <xf numFmtId="0" fontId="12" fillId="0" borderId="0" xfId="30" applyNumberFormat="1" applyFont="1" applyFill="1" applyBorder="1" applyAlignment="1" applyProtection="1">
      <alignment horizontal="left" vertical="top"/>
      <protection/>
    </xf>
    <xf numFmtId="0" fontId="12" fillId="0" borderId="0" xfId="30" applyNumberFormat="1" applyFont="1" applyFill="1" applyBorder="1" applyAlignment="1" applyProtection="1">
      <alignment horizontal="left" vertical="top" wrapText="1"/>
      <protection/>
    </xf>
    <xf numFmtId="0" fontId="0" fillId="0" borderId="0" xfId="0" applyFont="1" applyBorder="1" applyAlignment="1" applyProtection="1">
      <alignment horizontal="right" vertical="top"/>
      <protection/>
    </xf>
    <xf numFmtId="0" fontId="5" fillId="0" borderId="4" xfId="0" applyFont="1" applyBorder="1" applyAlignment="1" applyProtection="1">
      <alignment vertical="center" wrapText="1"/>
      <protection/>
    </xf>
    <xf numFmtId="0" fontId="18" fillId="0" borderId="0" xfId="0" applyFont="1" applyAlignment="1" applyProtection="1">
      <alignment/>
      <protection/>
    </xf>
    <xf numFmtId="0" fontId="0" fillId="0" borderId="0" xfId="0" applyFont="1" applyBorder="1" applyAlignment="1" applyProtection="1">
      <alignment horizontal="left" vertical="top" wrapText="1"/>
      <protection/>
    </xf>
    <xf numFmtId="49" fontId="0" fillId="3" borderId="5" xfId="30" applyNumberFormat="1" applyFont="1" applyBorder="1" applyAlignment="1" applyProtection="1">
      <alignment/>
      <protection locked="0"/>
    </xf>
    <xf numFmtId="49" fontId="0" fillId="7" borderId="5" xfId="32" applyNumberFormat="1" applyFont="1" applyBorder="1" applyAlignment="1" applyProtection="1">
      <alignment/>
      <protection locked="0"/>
    </xf>
    <xf numFmtId="49" fontId="0" fillId="3" borderId="6" xfId="30" applyNumberFormat="1" applyFont="1" applyBorder="1" applyAlignment="1" applyProtection="1">
      <alignment/>
      <protection locked="0"/>
    </xf>
    <xf numFmtId="49" fontId="0" fillId="7" borderId="6" xfId="32" applyNumberFormat="1" applyFont="1" applyBorder="1" applyAlignment="1" applyProtection="1">
      <alignment/>
      <protection locked="0"/>
    </xf>
    <xf numFmtId="0" fontId="0" fillId="0" borderId="7" xfId="0" applyBorder="1" applyAlignment="1" applyProtection="1">
      <alignment wrapText="1"/>
      <protection/>
    </xf>
    <xf numFmtId="49" fontId="0" fillId="3" borderId="5" xfId="30" applyNumberFormat="1" applyFont="1" applyBorder="1" applyAlignment="1" applyProtection="1">
      <alignment vertical="center" wrapText="1"/>
      <protection locked="0"/>
    </xf>
    <xf numFmtId="49" fontId="0" fillId="7" borderId="5" xfId="32" applyNumberFormat="1" applyFont="1" applyBorder="1" applyAlignment="1" applyProtection="1">
      <alignment vertical="center" wrapText="1"/>
      <protection locked="0"/>
    </xf>
    <xf numFmtId="0" fontId="0" fillId="0" borderId="0" xfId="0" applyBorder="1" applyAlignment="1" applyProtection="1">
      <alignment/>
      <protection/>
    </xf>
    <xf numFmtId="0" fontId="2" fillId="0" borderId="0" xfId="0" applyFont="1" applyBorder="1" applyAlignment="1" applyProtection="1">
      <alignment/>
      <protection/>
    </xf>
    <xf numFmtId="190" fontId="0" fillId="3" borderId="5" xfId="30" applyNumberFormat="1" applyFont="1" applyBorder="1" applyAlignment="1" applyProtection="1">
      <alignment vertical="center" wrapText="1"/>
      <protection locked="0"/>
    </xf>
    <xf numFmtId="190" fontId="0" fillId="7" borderId="5" xfId="32" applyNumberFormat="1" applyFont="1" applyBorder="1" applyAlignment="1" applyProtection="1">
      <alignment vertical="center" wrapText="1"/>
      <protection locked="0"/>
    </xf>
    <xf numFmtId="0" fontId="2" fillId="0" borderId="6" xfId="0" applyFont="1" applyBorder="1" applyAlignment="1" applyProtection="1">
      <alignment wrapText="1"/>
      <protection/>
    </xf>
    <xf numFmtId="0" fontId="5" fillId="0" borderId="0" xfId="0" applyFont="1" applyBorder="1" applyAlignment="1" applyProtection="1">
      <alignment vertical="center" wrapText="1"/>
      <protection/>
    </xf>
    <xf numFmtId="0" fontId="0" fillId="0" borderId="0" xfId="0" applyFont="1" applyAlignment="1" applyProtection="1">
      <alignment vertical="center"/>
      <protection/>
    </xf>
    <xf numFmtId="0" fontId="4" fillId="0" borderId="0" xfId="0" applyFont="1" applyAlignment="1" applyProtection="1">
      <alignment/>
      <protection/>
    </xf>
    <xf numFmtId="0" fontId="19" fillId="0" borderId="0" xfId="0" applyFont="1" applyAlignment="1" applyProtection="1">
      <alignment vertical="center"/>
      <protection/>
    </xf>
    <xf numFmtId="0" fontId="11" fillId="0" borderId="0" xfId="0" applyFont="1" applyFill="1" applyAlignment="1" applyProtection="1">
      <alignment horizontal="left" wrapText="1"/>
      <protection/>
    </xf>
    <xf numFmtId="0" fontId="9" fillId="0" borderId="0" xfId="0" applyFont="1" applyFill="1" applyAlignment="1" applyProtection="1">
      <alignment horizontal="left"/>
      <protection/>
    </xf>
    <xf numFmtId="0" fontId="20" fillId="0" borderId="0" xfId="0" applyFont="1" applyAlignment="1" applyProtection="1">
      <alignment horizontal="left" vertical="center" indent="4"/>
      <protection/>
    </xf>
    <xf numFmtId="0" fontId="19" fillId="0" borderId="0" xfId="0" applyFont="1" applyAlignment="1" applyProtection="1">
      <alignment horizontal="left" vertical="center" indent="1"/>
      <protection/>
    </xf>
    <xf numFmtId="0" fontId="13" fillId="0" borderId="0" xfId="0" applyFont="1" applyAlignment="1" applyProtection="1">
      <alignment/>
      <protection/>
    </xf>
    <xf numFmtId="0" fontId="0" fillId="0" borderId="0" xfId="0" applyNumberFormat="1" applyFont="1" applyAlignment="1" applyProtection="1">
      <alignment horizontal="right"/>
      <protection/>
    </xf>
    <xf numFmtId="0" fontId="0" fillId="0" borderId="0" xfId="0" applyFont="1" applyFill="1" applyAlignment="1" applyProtection="1">
      <alignment/>
      <protection/>
    </xf>
    <xf numFmtId="0" fontId="46" fillId="0" borderId="0" xfId="0" applyFont="1" applyFill="1" applyAlignment="1" applyProtection="1">
      <alignment/>
      <protection/>
    </xf>
    <xf numFmtId="0" fontId="4" fillId="0" borderId="0" xfId="0" applyFont="1" applyFill="1" applyAlignment="1" applyProtection="1">
      <alignment wrapText="1"/>
      <protection/>
    </xf>
    <xf numFmtId="0" fontId="0" fillId="0" borderId="2" xfId="0" applyFont="1" applyBorder="1" applyAlignment="1" applyProtection="1">
      <alignment horizontal="center" vertical="top" wrapText="1"/>
      <protection/>
    </xf>
    <xf numFmtId="0" fontId="0" fillId="0" borderId="0" xfId="0" applyFont="1" applyAlignment="1" applyProtection="1">
      <alignment vertical="top"/>
      <protection/>
    </xf>
    <xf numFmtId="0" fontId="0" fillId="0" borderId="0" xfId="0" applyNumberFormat="1" applyFont="1" applyAlignment="1" applyProtection="1">
      <alignment vertical="top"/>
      <protection/>
    </xf>
    <xf numFmtId="0" fontId="3" fillId="0" borderId="0" xfId="0" applyNumberFormat="1" applyFont="1" applyFill="1" applyAlignment="1" applyProtection="1">
      <alignment vertical="top"/>
      <protection/>
    </xf>
    <xf numFmtId="0" fontId="3" fillId="0" borderId="0" xfId="0" applyNumberFormat="1" applyFont="1" applyFill="1" applyAlignment="1" applyProtection="1">
      <alignment vertical="top" wrapText="1"/>
      <protection/>
    </xf>
    <xf numFmtId="0" fontId="3" fillId="0" borderId="0" xfId="0" applyNumberFormat="1" applyFont="1" applyAlignment="1" applyProtection="1">
      <alignment vertical="top"/>
      <protection/>
    </xf>
    <xf numFmtId="0" fontId="3" fillId="0" borderId="0" xfId="0" applyNumberFormat="1" applyFont="1" applyFill="1" applyBorder="1" applyAlignment="1" applyProtection="1">
      <alignment horizontal="left" vertical="top" wrapText="1"/>
      <protection/>
    </xf>
    <xf numFmtId="0" fontId="13" fillId="0" borderId="0" xfId="0" applyNumberFormat="1" applyFont="1" applyAlignment="1" applyProtection="1">
      <alignment vertical="top"/>
      <protection/>
    </xf>
    <xf numFmtId="0" fontId="3" fillId="0" borderId="0" xfId="0" applyNumberFormat="1" applyFont="1" applyBorder="1" applyAlignment="1" applyProtection="1">
      <alignment vertical="top"/>
      <protection/>
    </xf>
    <xf numFmtId="0" fontId="3" fillId="0" borderId="4" xfId="0" applyNumberFormat="1" applyFont="1" applyBorder="1" applyAlignment="1" applyProtection="1">
      <alignment vertical="top"/>
      <protection/>
    </xf>
    <xf numFmtId="0" fontId="0" fillId="0" borderId="0" xfId="0" applyNumberFormat="1" applyFont="1" applyBorder="1" applyAlignment="1" applyProtection="1">
      <alignment vertical="top"/>
      <protection/>
    </xf>
    <xf numFmtId="0" fontId="3" fillId="0" borderId="0" xfId="0" applyFont="1" applyBorder="1" applyAlignment="1" applyProtection="1">
      <alignment horizontal="left" vertical="top"/>
      <protection/>
    </xf>
    <xf numFmtId="0" fontId="0" fillId="0" borderId="0" xfId="0" applyNumberFormat="1" applyFont="1" applyAlignment="1" applyProtection="1">
      <alignment vertical="top" wrapText="1"/>
      <protection/>
    </xf>
    <xf numFmtId="0" fontId="46" fillId="0" borderId="0" xfId="0" applyNumberFormat="1" applyFont="1" applyAlignment="1" applyProtection="1">
      <alignment vertical="top"/>
      <protection/>
    </xf>
    <xf numFmtId="0" fontId="0" fillId="0" borderId="0" xfId="27" applyNumberFormat="1" applyFont="1" applyBorder="1" applyAlignment="1" applyProtection="1">
      <alignment horizontal="left" vertical="top"/>
      <protection/>
    </xf>
    <xf numFmtId="0" fontId="10" fillId="0" borderId="0" xfId="0" applyNumberFormat="1" applyFont="1" applyAlignment="1" applyProtection="1">
      <alignment horizontal="center" vertical="top" wrapText="1"/>
      <protection/>
    </xf>
    <xf numFmtId="0" fontId="3" fillId="0" borderId="0" xfId="0" applyFont="1" applyBorder="1" applyAlignment="1" applyProtection="1">
      <alignment horizontal="left" vertical="top" wrapText="1"/>
      <protection/>
    </xf>
    <xf numFmtId="0" fontId="3" fillId="0" borderId="0" xfId="0" applyFont="1" applyBorder="1" applyAlignment="1" applyProtection="1">
      <alignment vertical="top" wrapText="1"/>
      <protection/>
    </xf>
    <xf numFmtId="0" fontId="0" fillId="0" borderId="0" xfId="0" applyFont="1" applyBorder="1" applyAlignment="1" applyProtection="1">
      <alignment vertical="top"/>
      <protection/>
    </xf>
    <xf numFmtId="0" fontId="3" fillId="0" borderId="0" xfId="0" applyFont="1" applyBorder="1" applyAlignment="1" applyProtection="1">
      <alignment vertical="top"/>
      <protection/>
    </xf>
    <xf numFmtId="0" fontId="3" fillId="0" borderId="0" xfId="0" applyFont="1" applyBorder="1" applyAlignment="1" applyProtection="1">
      <alignment horizontal="right" vertical="top"/>
      <protection/>
    </xf>
    <xf numFmtId="0" fontId="0" fillId="0" borderId="0" xfId="0" applyFont="1" applyFill="1" applyBorder="1" applyAlignment="1" applyProtection="1">
      <alignment vertical="top"/>
      <protection/>
    </xf>
    <xf numFmtId="0" fontId="0" fillId="0" borderId="4" xfId="0" applyFont="1" applyBorder="1" applyAlignment="1" applyProtection="1">
      <alignment vertical="top"/>
      <protection/>
    </xf>
    <xf numFmtId="0" fontId="0" fillId="0" borderId="4" xfId="0" applyFont="1" applyBorder="1" applyAlignment="1" applyProtection="1">
      <alignment horizontal="center" vertical="top"/>
      <protection/>
    </xf>
    <xf numFmtId="0" fontId="17" fillId="0" borderId="0" xfId="0" applyFont="1" applyBorder="1" applyAlignment="1" applyProtection="1">
      <alignment horizontal="right" vertical="top"/>
      <protection/>
    </xf>
    <xf numFmtId="0" fontId="0" fillId="12" borderId="0" xfId="0" applyFont="1" applyFill="1" applyBorder="1" applyAlignment="1" applyProtection="1">
      <alignment horizontal="left" vertical="top" wrapText="1"/>
      <protection/>
    </xf>
    <xf numFmtId="0" fontId="0" fillId="0" borderId="0" xfId="0" applyFont="1" applyFill="1" applyAlignment="1" applyProtection="1">
      <alignment vertical="top"/>
      <protection/>
    </xf>
    <xf numFmtId="0" fontId="3" fillId="0" borderId="0" xfId="0" applyFont="1" applyFill="1" applyBorder="1" applyAlignment="1" applyProtection="1">
      <alignment horizontal="right" vertical="top"/>
      <protection/>
    </xf>
    <xf numFmtId="0" fontId="0" fillId="0" borderId="2" xfId="0" applyFont="1" applyBorder="1" applyAlignment="1" applyProtection="1">
      <alignment horizontal="center" vertical="top"/>
      <protection/>
    </xf>
    <xf numFmtId="0" fontId="17" fillId="0" borderId="0" xfId="0" applyFont="1" applyAlignment="1" applyProtection="1">
      <alignment vertical="top" wrapText="1"/>
      <protection/>
    </xf>
    <xf numFmtId="0" fontId="0" fillId="0" borderId="0" xfId="0" applyFont="1" applyFill="1" applyBorder="1" applyAlignment="1" applyProtection="1">
      <alignment horizontal="left" vertical="top"/>
      <protection/>
    </xf>
    <xf numFmtId="0" fontId="18" fillId="0" borderId="0" xfId="0" applyFont="1" applyAlignment="1" applyProtection="1">
      <alignment vertical="top"/>
      <protection/>
    </xf>
    <xf numFmtId="49" fontId="0" fillId="0" borderId="0" xfId="0" applyNumberFormat="1" applyFont="1" applyFill="1" applyBorder="1" applyAlignment="1" applyProtection="1">
      <alignment vertical="top"/>
      <protection/>
    </xf>
    <xf numFmtId="0" fontId="18" fillId="0" borderId="0" xfId="0" applyFont="1" applyFill="1" applyBorder="1" applyAlignment="1" applyProtection="1">
      <alignment vertical="top"/>
      <protection/>
    </xf>
    <xf numFmtId="0" fontId="0" fillId="0" borderId="0" xfId="0" applyNumberFormat="1" applyFont="1" applyBorder="1" applyAlignment="1" applyProtection="1">
      <alignment/>
      <protection/>
    </xf>
    <xf numFmtId="0" fontId="0" fillId="12" borderId="0" xfId="0" applyNumberFormat="1" applyFont="1" applyFill="1" applyBorder="1" applyAlignment="1" applyProtection="1">
      <alignment vertical="top" wrapText="1"/>
      <protection/>
    </xf>
    <xf numFmtId="0" fontId="0" fillId="0" borderId="0" xfId="0" applyNumberFormat="1" applyFont="1" applyBorder="1" applyAlignment="1" applyProtection="1">
      <alignment vertical="top" wrapText="1"/>
      <protection/>
    </xf>
    <xf numFmtId="0" fontId="0" fillId="12" borderId="0" xfId="0" applyNumberFormat="1" applyFont="1" applyFill="1" applyBorder="1" applyAlignment="1" applyProtection="1">
      <alignment vertical="center"/>
      <protection/>
    </xf>
    <xf numFmtId="49" fontId="0" fillId="13" borderId="0" xfId="32" applyNumberFormat="1" applyFont="1" applyFill="1" applyBorder="1" applyAlignment="1" applyProtection="1">
      <alignment vertical="top"/>
      <protection/>
    </xf>
    <xf numFmtId="0" fontId="10" fillId="0" borderId="0" xfId="0" applyNumberFormat="1" applyFont="1" applyAlignment="1" applyProtection="1">
      <alignment horizontal="center" vertical="top"/>
      <protection/>
    </xf>
    <xf numFmtId="0" fontId="10" fillId="0" borderId="0" xfId="0" applyNumberFormat="1" applyFont="1" applyAlignment="1" applyProtection="1">
      <alignment horizontal="right" vertical="top"/>
      <protection/>
    </xf>
    <xf numFmtId="0" fontId="0" fillId="0" borderId="3" xfId="0" applyNumberFormat="1" applyFont="1" applyBorder="1" applyAlignment="1" applyProtection="1">
      <alignment vertical="top"/>
      <protection/>
    </xf>
    <xf numFmtId="0" fontId="0" fillId="0" borderId="7" xfId="0" applyFont="1" applyBorder="1" applyAlignment="1" applyProtection="1">
      <alignment wrapText="1"/>
      <protection/>
    </xf>
    <xf numFmtId="197" fontId="2" fillId="7" borderId="7" xfId="32" applyNumberFormat="1" applyFont="1" applyBorder="1" applyAlignment="1" applyProtection="1">
      <alignment wrapText="1"/>
      <protection locked="0"/>
    </xf>
    <xf numFmtId="0" fontId="0" fillId="0" borderId="8" xfId="0" applyFont="1" applyBorder="1" applyAlignment="1" applyProtection="1">
      <alignment horizontal="left" vertical="top" wrapText="1"/>
      <protection/>
    </xf>
    <xf numFmtId="2" fontId="0" fillId="0" borderId="0" xfId="0" applyNumberFormat="1" applyFont="1" applyAlignment="1">
      <alignment horizontal="center"/>
    </xf>
    <xf numFmtId="4" fontId="0" fillId="4" borderId="1" xfId="31" applyNumberFormat="1" applyFont="1" applyBorder="1" applyAlignment="1" applyProtection="1">
      <alignment horizontal="right" wrapText="1"/>
      <protection/>
    </xf>
    <xf numFmtId="0" fontId="47" fillId="0" borderId="0" xfId="0" applyNumberFormat="1" applyFont="1" applyAlignment="1" applyProtection="1">
      <alignment vertical="top"/>
      <protection/>
    </xf>
    <xf numFmtId="0" fontId="48" fillId="0" borderId="0" xfId="0" applyFont="1" applyAlignment="1" applyProtection="1">
      <alignment vertical="top"/>
      <protection/>
    </xf>
    <xf numFmtId="0" fontId="49" fillId="0" borderId="0" xfId="0" applyFont="1" applyAlignment="1" applyProtection="1">
      <alignment/>
      <protection/>
    </xf>
    <xf numFmtId="0" fontId="3" fillId="0" borderId="0" xfId="0" applyFont="1" applyAlignment="1" applyProtection="1">
      <alignment vertical="top"/>
      <protection/>
    </xf>
    <xf numFmtId="0" fontId="48" fillId="0" borderId="0" xfId="0" applyFont="1" applyBorder="1" applyAlignment="1" applyProtection="1">
      <alignment vertical="top"/>
      <protection/>
    </xf>
    <xf numFmtId="0" fontId="0" fillId="0" borderId="0" xfId="0" applyNumberFormat="1" applyFont="1" applyAlignment="1" applyProtection="1">
      <alignment/>
      <protection/>
    </xf>
    <xf numFmtId="0" fontId="3" fillId="0" borderId="3" xfId="0" applyFont="1" applyBorder="1" applyAlignment="1">
      <alignment/>
    </xf>
    <xf numFmtId="0" fontId="3" fillId="0" borderId="0" xfId="0" applyFont="1" applyAlignment="1">
      <alignment/>
    </xf>
    <xf numFmtId="197" fontId="0" fillId="0" borderId="3" xfId="0" applyNumberFormat="1" applyFont="1" applyBorder="1" applyAlignment="1">
      <alignment/>
    </xf>
    <xf numFmtId="197" fontId="0" fillId="0" borderId="3" xfId="0" applyNumberFormat="1" applyFont="1" applyBorder="1" applyAlignment="1">
      <alignment wrapText="1"/>
    </xf>
    <xf numFmtId="197" fontId="3" fillId="0" borderId="3" xfId="0" applyNumberFormat="1" applyFont="1" applyBorder="1" applyAlignment="1">
      <alignment wrapText="1"/>
    </xf>
    <xf numFmtId="0" fontId="3" fillId="0" borderId="0" xfId="0" applyFont="1" applyFill="1" applyBorder="1" applyAlignment="1" applyProtection="1">
      <alignment vertical="top"/>
      <protection/>
    </xf>
    <xf numFmtId="0" fontId="46" fillId="0" borderId="0" xfId="0" applyFont="1" applyAlignment="1" applyProtection="1">
      <alignment vertical="top"/>
      <protection/>
    </xf>
    <xf numFmtId="0" fontId="0" fillId="0" borderId="0" xfId="0" applyAlignment="1" applyProtection="1">
      <alignment/>
      <protection/>
    </xf>
    <xf numFmtId="0" fontId="0" fillId="0" borderId="0" xfId="0" applyFont="1" applyFill="1" applyBorder="1" applyAlignment="1">
      <alignment/>
    </xf>
    <xf numFmtId="0" fontId="0" fillId="0" borderId="0" xfId="33" applyFont="1" applyBorder="1" applyAlignment="1" applyProtection="1">
      <alignment horizontal="left" vertical="top" wrapText="1"/>
      <protection/>
    </xf>
    <xf numFmtId="0" fontId="0" fillId="0" borderId="3" xfId="0" applyFont="1" applyBorder="1" applyAlignment="1">
      <alignment/>
    </xf>
    <xf numFmtId="0" fontId="0" fillId="0" borderId="3" xfId="0" applyFont="1" applyBorder="1" applyAlignment="1">
      <alignment horizontal="left"/>
    </xf>
    <xf numFmtId="0" fontId="2" fillId="0" borderId="9" xfId="33" applyFont="1" applyFill="1" applyBorder="1" applyAlignment="1" applyProtection="1">
      <alignment horizontal="left" vertical="top" wrapText="1"/>
      <protection/>
    </xf>
    <xf numFmtId="0" fontId="2" fillId="0" borderId="10" xfId="0" applyNumberFormat="1" applyFont="1" applyBorder="1" applyAlignment="1" applyProtection="1">
      <alignment vertical="top" wrapText="1"/>
      <protection/>
    </xf>
    <xf numFmtId="0" fontId="2" fillId="0" borderId="1" xfId="33" applyFont="1" applyFill="1" applyAlignment="1" applyProtection="1">
      <alignment horizontal="left" vertical="top" wrapText="1"/>
      <protection/>
    </xf>
    <xf numFmtId="0" fontId="0" fillId="7" borderId="1" xfId="33" applyFont="1" applyFill="1" applyAlignment="1" applyProtection="1">
      <alignment horizontal="right" vertical="top" wrapText="1"/>
      <protection locked="0"/>
    </xf>
    <xf numFmtId="0" fontId="0" fillId="3" borderId="1" xfId="33" applyFont="1" applyFill="1" applyAlignment="1" applyProtection="1">
      <alignment horizontal="center" vertical="top" wrapText="1"/>
      <protection locked="0"/>
    </xf>
    <xf numFmtId="4" fontId="0" fillId="3" borderId="1" xfId="33" applyNumberFormat="1" applyFont="1" applyFill="1" applyAlignment="1" applyProtection="1">
      <alignment horizontal="right" vertical="top" wrapText="1"/>
      <protection locked="0"/>
    </xf>
    <xf numFmtId="4" fontId="0" fillId="4" borderId="1" xfId="33" applyNumberFormat="1" applyFont="1" applyFill="1" applyAlignment="1" applyProtection="1">
      <alignment horizontal="right" vertical="top" wrapText="1"/>
      <protection/>
    </xf>
    <xf numFmtId="0" fontId="50" fillId="0" borderId="0" xfId="33" applyFont="1" applyBorder="1" applyAlignment="1" applyProtection="1">
      <alignment horizontal="left"/>
      <protection/>
    </xf>
    <xf numFmtId="0" fontId="47" fillId="0" borderId="0" xfId="0" applyFont="1" applyAlignment="1" applyProtection="1">
      <alignment/>
      <protection/>
    </xf>
    <xf numFmtId="0" fontId="0" fillId="0" borderId="0" xfId="0" applyFont="1" applyFill="1" applyBorder="1" applyAlignment="1">
      <alignment horizontal="right"/>
    </xf>
    <xf numFmtId="0" fontId="3"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14" borderId="3" xfId="0" applyFont="1" applyFill="1" applyBorder="1" applyAlignment="1">
      <alignment/>
    </xf>
    <xf numFmtId="197" fontId="0" fillId="14" borderId="3" xfId="0" applyNumberFormat="1" applyFont="1" applyFill="1" applyBorder="1" applyAlignment="1">
      <alignment/>
    </xf>
    <xf numFmtId="0" fontId="0" fillId="0" borderId="0" xfId="0" applyFont="1" applyAlignment="1">
      <alignment horizontal="right"/>
    </xf>
    <xf numFmtId="197" fontId="0" fillId="0" borderId="3" xfId="0" applyNumberFormat="1" applyFont="1" applyBorder="1" applyAlignment="1" quotePrefix="1">
      <alignment/>
    </xf>
    <xf numFmtId="0" fontId="0" fillId="0" borderId="0" xfId="0" applyFont="1" applyAlignment="1">
      <alignment wrapText="1"/>
    </xf>
    <xf numFmtId="0" fontId="22" fillId="0" borderId="0" xfId="29" applyBorder="1" applyAlignment="1" applyProtection="1">
      <alignment/>
      <protection/>
    </xf>
    <xf numFmtId="0" fontId="3" fillId="0" borderId="0" xfId="0" applyFont="1" applyAlignment="1">
      <alignment wrapText="1"/>
    </xf>
    <xf numFmtId="0" fontId="0" fillId="0" borderId="0" xfId="0" applyAlignment="1">
      <alignment wrapText="1"/>
    </xf>
    <xf numFmtId="0" fontId="47" fillId="0" borderId="8" xfId="0" applyFont="1" applyBorder="1" applyAlignment="1" applyProtection="1">
      <alignment horizontal="left" vertical="top"/>
      <protection/>
    </xf>
    <xf numFmtId="0" fontId="2" fillId="0" borderId="1" xfId="33" applyNumberFormat="1" applyFont="1" applyAlignment="1" applyProtection="1">
      <alignment horizontal="left" vertical="top" wrapText="1"/>
      <protection/>
    </xf>
    <xf numFmtId="0" fontId="2" fillId="0" borderId="11" xfId="33" applyFont="1" applyBorder="1" applyAlignment="1" applyProtection="1">
      <alignment horizontal="left" vertical="top" wrapText="1"/>
      <protection/>
    </xf>
    <xf numFmtId="0" fontId="3" fillId="0" borderId="0" xfId="33" applyFont="1" applyBorder="1" applyAlignment="1" applyProtection="1">
      <alignment horizontal="left"/>
      <protection/>
    </xf>
    <xf numFmtId="0" fontId="0" fillId="0" borderId="0" xfId="33" applyFont="1" applyBorder="1" applyAlignment="1" applyProtection="1">
      <alignment horizontal="left" vertical="top"/>
      <protection/>
    </xf>
    <xf numFmtId="0" fontId="51" fillId="0" borderId="0" xfId="0" applyFont="1" applyAlignment="1" applyProtection="1">
      <alignment/>
      <protection/>
    </xf>
    <xf numFmtId="0" fontId="2" fillId="0" borderId="11" xfId="33" applyFont="1" applyBorder="1" applyAlignment="1" applyProtection="1">
      <alignment vertical="top" wrapText="1"/>
      <protection/>
    </xf>
    <xf numFmtId="3" fontId="0" fillId="7" borderId="12" xfId="33" applyNumberFormat="1" applyFont="1" applyFill="1" applyBorder="1" applyAlignment="1" applyProtection="1">
      <alignment vertical="top" wrapText="1"/>
      <protection locked="0"/>
    </xf>
    <xf numFmtId="0" fontId="46" fillId="0" borderId="8" xfId="0" applyFont="1" applyBorder="1" applyAlignment="1" applyProtection="1">
      <alignment horizontal="left" vertical="top"/>
      <protection/>
    </xf>
    <xf numFmtId="0" fontId="47" fillId="0" borderId="0" xfId="0" applyFont="1" applyBorder="1" applyAlignment="1" applyProtection="1">
      <alignment vertical="top"/>
      <protection/>
    </xf>
    <xf numFmtId="9" fontId="0" fillId="0" borderId="2" xfId="0" applyNumberFormat="1" applyFont="1" applyFill="1" applyBorder="1" applyAlignment="1" applyProtection="1">
      <alignment vertical="top" wrapText="1"/>
      <protection/>
    </xf>
    <xf numFmtId="0" fontId="4" fillId="0" borderId="0" xfId="0" applyFont="1" applyBorder="1" applyAlignment="1" applyProtection="1">
      <alignment vertical="top"/>
      <protection/>
    </xf>
    <xf numFmtId="0" fontId="0" fillId="0" borderId="0" xfId="0" applyFont="1" applyBorder="1" applyAlignment="1" applyProtection="1">
      <alignment vertical="top"/>
      <protection locked="0"/>
    </xf>
    <xf numFmtId="0" fontId="5" fillId="0" borderId="0" xfId="0" applyFont="1" applyBorder="1" applyAlignment="1" applyProtection="1">
      <alignment vertical="top"/>
      <protection/>
    </xf>
    <xf numFmtId="0" fontId="0" fillId="0" borderId="0" xfId="0" applyFont="1" applyAlignment="1" applyProtection="1">
      <alignment vertical="top"/>
      <protection locked="0"/>
    </xf>
    <xf numFmtId="0" fontId="0" fillId="0" borderId="0" xfId="0" applyNumberFormat="1" applyFont="1" applyAlignment="1" applyProtection="1">
      <alignment vertical="top"/>
      <protection locked="0"/>
    </xf>
    <xf numFmtId="0" fontId="2" fillId="12" borderId="0" xfId="28" applyFill="1" applyBorder="1" applyAlignment="1" applyProtection="1">
      <alignment vertical="top" wrapText="1"/>
      <protection/>
    </xf>
    <xf numFmtId="3" fontId="0" fillId="4" borderId="1" xfId="31" applyNumberFormat="1" applyFont="1" applyBorder="1" applyAlignment="1" applyProtection="1">
      <alignment horizontal="right" vertical="top" wrapText="1"/>
      <protection/>
    </xf>
    <xf numFmtId="3" fontId="0" fillId="0" borderId="0" xfId="31" applyNumberFormat="1" applyFont="1" applyFill="1" applyBorder="1" applyAlignment="1" applyProtection="1">
      <alignment horizontal="right" vertical="top" wrapText="1"/>
      <protection/>
    </xf>
    <xf numFmtId="190" fontId="0" fillId="0" borderId="0" xfId="31" applyNumberFormat="1" applyFont="1" applyFill="1" applyBorder="1" applyAlignment="1" applyProtection="1">
      <alignment horizontal="right" vertical="top"/>
      <protection/>
    </xf>
    <xf numFmtId="0" fontId="10" fillId="0" borderId="0" xfId="0" applyNumberFormat="1" applyFont="1" applyAlignment="1" applyProtection="1">
      <alignment horizontal="center" vertical="top" wrapText="1"/>
      <protection locked="0"/>
    </xf>
    <xf numFmtId="0" fontId="0" fillId="0" borderId="0" xfId="0" applyBorder="1" applyAlignment="1" applyProtection="1">
      <alignment horizontal="right" vertical="top"/>
      <protection/>
    </xf>
    <xf numFmtId="0" fontId="3" fillId="0" borderId="0" xfId="0" applyFont="1" applyBorder="1" applyAlignment="1" applyProtection="1">
      <alignment horizontal="right" vertical="center"/>
      <protection/>
    </xf>
    <xf numFmtId="190" fontId="0" fillId="4" borderId="1" xfId="31" applyNumberFormat="1" applyFont="1" applyBorder="1" applyAlignment="1" applyProtection="1">
      <alignment horizontal="right" vertical="center"/>
      <protection/>
    </xf>
    <xf numFmtId="0" fontId="0" fillId="15" borderId="1" xfId="30" applyFont="1" applyFill="1" applyBorder="1" applyAlignment="1" applyProtection="1">
      <alignment horizontal="right" vertical="center" wrapText="1"/>
      <protection locked="0"/>
    </xf>
    <xf numFmtId="0" fontId="2" fillId="12" borderId="11" xfId="28" applyFill="1" applyBorder="1" applyAlignment="1" applyProtection="1">
      <alignment vertical="top" wrapText="1"/>
      <protection/>
    </xf>
    <xf numFmtId="0" fontId="2" fillId="12" borderId="13" xfId="28" applyFill="1" applyBorder="1" applyAlignment="1" applyProtection="1">
      <alignment vertical="top" wrapText="1"/>
      <protection/>
    </xf>
    <xf numFmtId="0" fontId="0" fillId="7" borderId="1" xfId="32" applyFont="1" applyBorder="1" applyAlignment="1" applyProtection="1">
      <alignment horizontal="right" vertical="top"/>
      <protection locked="0"/>
    </xf>
    <xf numFmtId="0" fontId="0" fillId="0" borderId="1" xfId="34" applyFont="1" applyFill="1" applyBorder="1" applyAlignment="1" applyProtection="1">
      <alignment horizontal="right" vertical="top"/>
      <protection locked="0"/>
    </xf>
    <xf numFmtId="9" fontId="0" fillId="10" borderId="14" xfId="0" applyNumberFormat="1" applyFont="1" applyFill="1" applyBorder="1" applyAlignment="1" applyProtection="1">
      <alignment horizontal="right" vertical="top" wrapText="1"/>
      <protection locked="0"/>
    </xf>
    <xf numFmtId="0" fontId="0" fillId="0" borderId="1" xfId="30" applyFont="1" applyFill="1" applyBorder="1" applyAlignment="1" applyProtection="1">
      <alignment horizontal="right" vertical="top" wrapText="1"/>
      <protection locked="0"/>
    </xf>
    <xf numFmtId="0" fontId="52" fillId="0" borderId="0" xfId="0" applyFont="1" applyBorder="1" applyAlignment="1" applyProtection="1">
      <alignment vertical="top"/>
      <protection/>
    </xf>
    <xf numFmtId="0" fontId="47" fillId="0" borderId="0" xfId="0" applyFont="1" applyBorder="1" applyAlignment="1" applyProtection="1">
      <alignment horizontal="right" vertical="top"/>
      <protection/>
    </xf>
    <xf numFmtId="190" fontId="0" fillId="0" borderId="0" xfId="31" applyNumberFormat="1" applyFont="1" applyFill="1" applyBorder="1" applyAlignment="1" applyProtection="1">
      <alignment horizontal="right" vertical="top" wrapText="1"/>
      <protection/>
    </xf>
    <xf numFmtId="0" fontId="3" fillId="0" borderId="15" xfId="0" applyFont="1" applyBorder="1" applyAlignment="1" applyProtection="1">
      <alignment horizontal="left" vertical="top"/>
      <protection/>
    </xf>
    <xf numFmtId="0" fontId="0" fillId="0" borderId="15" xfId="0" applyFont="1" applyBorder="1" applyAlignment="1" applyProtection="1">
      <alignment horizontal="right" vertical="top"/>
      <protection/>
    </xf>
    <xf numFmtId="0" fontId="47" fillId="0" borderId="15" xfId="0" applyFont="1" applyBorder="1" applyAlignment="1" applyProtection="1">
      <alignment vertical="top"/>
      <protection/>
    </xf>
    <xf numFmtId="0" fontId="47" fillId="0" borderId="15" xfId="0" applyFont="1" applyBorder="1" applyAlignment="1" applyProtection="1">
      <alignment horizontal="right" vertical="top"/>
      <protection/>
    </xf>
    <xf numFmtId="190" fontId="0" fillId="0" borderId="15" xfId="31" applyNumberFormat="1" applyFont="1" applyFill="1" applyBorder="1" applyAlignment="1" applyProtection="1">
      <alignment horizontal="right" vertical="top" wrapText="1"/>
      <protection/>
    </xf>
    <xf numFmtId="0" fontId="10" fillId="0" borderId="15" xfId="0" applyNumberFormat="1" applyFont="1" applyBorder="1" applyAlignment="1" applyProtection="1">
      <alignment horizontal="center" vertical="top" wrapText="1"/>
      <protection/>
    </xf>
    <xf numFmtId="0" fontId="0" fillId="0" borderId="16" xfId="0" applyFont="1" applyBorder="1" applyAlignment="1" applyProtection="1">
      <alignment vertical="top" wrapText="1"/>
      <protection/>
    </xf>
    <xf numFmtId="0" fontId="0" fillId="0" borderId="0" xfId="0" applyBorder="1" applyAlignment="1" applyProtection="1">
      <alignment horizontal="left" vertical="top" wrapText="1"/>
      <protection/>
    </xf>
    <xf numFmtId="0" fontId="3" fillId="0" borderId="0" xfId="33" applyNumberFormat="1" applyFont="1" applyBorder="1" applyAlignment="1" applyProtection="1">
      <alignment horizontal="left" vertical="top" wrapText="1"/>
      <protection/>
    </xf>
    <xf numFmtId="0" fontId="0" fillId="0" borderId="0" xfId="0" applyFont="1" applyBorder="1" applyAlignment="1" applyProtection="1">
      <alignment vertical="top" wrapText="1"/>
      <protection/>
    </xf>
    <xf numFmtId="0" fontId="0" fillId="0" borderId="17" xfId="0" applyFont="1" applyBorder="1" applyAlignment="1" applyProtection="1">
      <alignment vertical="top" wrapText="1"/>
      <protection/>
    </xf>
    <xf numFmtId="0" fontId="0" fillId="0" borderId="0" xfId="0" applyNumberFormat="1" applyFont="1" applyBorder="1" applyAlignment="1" applyProtection="1">
      <alignment horizontal="left" vertical="top" wrapText="1"/>
      <protection/>
    </xf>
    <xf numFmtId="0" fontId="0" fillId="0" borderId="17" xfId="0" applyNumberFormat="1" applyFont="1" applyBorder="1" applyAlignment="1" applyProtection="1">
      <alignment vertical="top"/>
      <protection/>
    </xf>
    <xf numFmtId="0" fontId="3" fillId="0" borderId="0" xfId="0" applyNumberFormat="1" applyFont="1" applyBorder="1" applyAlignment="1" applyProtection="1">
      <alignment vertical="top" wrapText="1"/>
      <protection/>
    </xf>
    <xf numFmtId="0" fontId="50" fillId="0" borderId="0" xfId="0" applyFont="1" applyBorder="1" applyAlignment="1" applyProtection="1">
      <alignment horizontal="right" vertical="top"/>
      <protection/>
    </xf>
    <xf numFmtId="0" fontId="10" fillId="0" borderId="0" xfId="0" applyNumberFormat="1" applyFont="1" applyBorder="1" applyAlignment="1" applyProtection="1">
      <alignment horizontal="center" vertical="top" wrapText="1"/>
      <protection/>
    </xf>
    <xf numFmtId="190" fontId="0" fillId="4" borderId="18" xfId="33" applyNumberFormat="1" applyFont="1" applyFill="1" applyBorder="1" applyAlignment="1" applyProtection="1">
      <alignment horizontal="right" vertical="top" wrapText="1"/>
      <protection/>
    </xf>
    <xf numFmtId="9" fontId="0" fillId="0" borderId="17" xfId="0" applyNumberFormat="1" applyFont="1" applyBorder="1" applyAlignment="1" applyProtection="1">
      <alignment vertical="top"/>
      <protection/>
    </xf>
    <xf numFmtId="0" fontId="0" fillId="2" borderId="12" xfId="33" applyFont="1" applyFill="1" applyBorder="1" applyAlignment="1" applyProtection="1">
      <alignment vertical="top"/>
      <protection locked="0"/>
    </xf>
    <xf numFmtId="0" fontId="0" fillId="0" borderId="0" xfId="33" applyFont="1" applyBorder="1" applyAlignment="1" applyProtection="1">
      <alignment vertical="top"/>
      <protection/>
    </xf>
    <xf numFmtId="0" fontId="0" fillId="0" borderId="0" xfId="0" applyNumberFormat="1" applyFont="1" applyFill="1" applyBorder="1" applyAlignment="1" applyProtection="1">
      <alignment horizontal="center" vertical="top"/>
      <protection/>
    </xf>
    <xf numFmtId="0" fontId="0" fillId="0" borderId="19" xfId="0" applyNumberFormat="1" applyFont="1" applyBorder="1" applyAlignment="1" applyProtection="1">
      <alignment vertical="top"/>
      <protection/>
    </xf>
    <xf numFmtId="0" fontId="0" fillId="0" borderId="0" xfId="0" applyNumberFormat="1" applyFont="1" applyFill="1" applyBorder="1" applyAlignment="1" applyProtection="1">
      <alignment vertical="top"/>
      <protection/>
    </xf>
    <xf numFmtId="0" fontId="47" fillId="0" borderId="0" xfId="0" applyFont="1" applyBorder="1" applyAlignment="1" applyProtection="1">
      <alignment horizontal="left" vertical="top" wrapText="1"/>
      <protection/>
    </xf>
    <xf numFmtId="0" fontId="0" fillId="0" borderId="19" xfId="0" applyNumberFormat="1" applyFont="1" applyBorder="1" applyAlignment="1" applyProtection="1">
      <alignment vertical="top" wrapText="1"/>
      <protection/>
    </xf>
    <xf numFmtId="190" fontId="0" fillId="4" borderId="20" xfId="33" applyNumberFormat="1" applyFont="1" applyFill="1" applyBorder="1" applyAlignment="1" applyProtection="1">
      <alignment vertical="top"/>
      <protection/>
    </xf>
    <xf numFmtId="9" fontId="0" fillId="0" borderId="21" xfId="0" applyNumberFormat="1" applyFont="1" applyBorder="1" applyAlignment="1" applyProtection="1">
      <alignment vertical="top"/>
      <protection/>
    </xf>
    <xf numFmtId="3" fontId="0" fillId="2" borderId="22" xfId="33" applyNumberFormat="1" applyFont="1" applyFill="1" applyBorder="1" applyAlignment="1" applyProtection="1">
      <alignment vertical="top"/>
      <protection locked="0"/>
    </xf>
    <xf numFmtId="0" fontId="0" fillId="0" borderId="23" xfId="33" applyFont="1" applyBorder="1" applyAlignment="1" applyProtection="1">
      <alignment vertical="top"/>
      <protection/>
    </xf>
    <xf numFmtId="0" fontId="0" fillId="0" borderId="23" xfId="0" applyFont="1" applyBorder="1" applyAlignment="1" applyProtection="1">
      <alignment horizontal="right" vertical="top"/>
      <protection/>
    </xf>
    <xf numFmtId="0" fontId="0" fillId="0" borderId="23" xfId="0" applyNumberFormat="1" applyFont="1" applyBorder="1" applyAlignment="1" applyProtection="1">
      <alignment vertical="top"/>
      <protection/>
    </xf>
    <xf numFmtId="0" fontId="0" fillId="0" borderId="21" xfId="0" applyNumberFormat="1" applyFont="1" applyBorder="1" applyAlignment="1" applyProtection="1">
      <alignment vertical="top"/>
      <protection/>
    </xf>
    <xf numFmtId="192" fontId="0" fillId="4" borderId="22" xfId="33" applyNumberFormat="1" applyFont="1" applyFill="1" applyBorder="1" applyAlignment="1" applyProtection="1">
      <alignment horizontal="right" vertical="top"/>
      <protection/>
    </xf>
    <xf numFmtId="0" fontId="0" fillId="7" borderId="1" xfId="32" applyFont="1" applyBorder="1" applyAlignment="1" applyProtection="1">
      <alignment horizontal="left" vertical="top" wrapText="1"/>
      <protection locked="0"/>
    </xf>
    <xf numFmtId="0" fontId="0" fillId="0" borderId="1" xfId="33" applyFont="1" applyFill="1" applyAlignment="1" applyProtection="1">
      <alignment horizontal="center" vertical="top" wrapText="1"/>
      <protection locked="0"/>
    </xf>
    <xf numFmtId="0" fontId="53" fillId="0" borderId="0" xfId="0" applyFont="1" applyBorder="1" applyAlignment="1" applyProtection="1">
      <alignment horizontal="right" vertical="top"/>
      <protection/>
    </xf>
    <xf numFmtId="0" fontId="0" fillId="7" borderId="1" xfId="32" applyFont="1" applyBorder="1" applyAlignment="1" applyProtection="1">
      <alignment horizontal="left" vertical="top"/>
      <protection locked="0"/>
    </xf>
    <xf numFmtId="0" fontId="47" fillId="0" borderId="0" xfId="0" applyNumberFormat="1" applyFont="1" applyBorder="1" applyAlignment="1" applyProtection="1">
      <alignment vertical="top"/>
      <protection/>
    </xf>
    <xf numFmtId="0" fontId="0" fillId="15" borderId="1" xfId="33" applyFont="1" applyFill="1" applyAlignment="1" applyProtection="1">
      <alignment horizontal="center" vertical="top" wrapText="1"/>
      <protection locked="0"/>
    </xf>
    <xf numFmtId="49" fontId="0" fillId="7" borderId="1" xfId="33" applyNumberFormat="1" applyFont="1" applyFill="1" applyAlignment="1" applyProtection="1">
      <alignment horizontal="right" vertical="top" wrapText="1"/>
      <protection locked="0"/>
    </xf>
    <xf numFmtId="0" fontId="0" fillId="7" borderId="2" xfId="32" applyFont="1" applyBorder="1" applyAlignment="1" applyProtection="1">
      <alignment vertical="top" wrapText="1"/>
      <protection locked="0"/>
    </xf>
    <xf numFmtId="0" fontId="0" fillId="15" borderId="2" xfId="30" applyFont="1" applyFill="1" applyBorder="1" applyAlignment="1" applyProtection="1">
      <alignment horizontal="center" vertical="top" wrapText="1"/>
      <protection locked="0"/>
    </xf>
    <xf numFmtId="9" fontId="0" fillId="0" borderId="7" xfId="0" applyNumberFormat="1" applyFont="1" applyFill="1" applyBorder="1" applyAlignment="1" applyProtection="1">
      <alignment horizontal="right" vertical="center" wrapText="1"/>
      <protection/>
    </xf>
    <xf numFmtId="167" fontId="0" fillId="13" borderId="2" xfId="32" applyNumberFormat="1" applyFont="1" applyFill="1" applyBorder="1" applyAlignment="1" applyProtection="1">
      <alignment horizontal="center" vertical="top" wrapText="1"/>
      <protection locked="0"/>
    </xf>
    <xf numFmtId="197" fontId="0" fillId="3" borderId="7" xfId="30" applyNumberFormat="1" applyFont="1" applyBorder="1" applyAlignment="1" applyProtection="1">
      <alignment wrapText="1"/>
      <protection locked="0"/>
    </xf>
    <xf numFmtId="9" fontId="0" fillId="10" borderId="14" xfId="0" applyNumberFormat="1" applyFont="1" applyFill="1" applyBorder="1" applyAlignment="1" applyProtection="1">
      <alignment horizontal="right" vertical="center" wrapText="1"/>
      <protection locked="0"/>
    </xf>
    <xf numFmtId="9" fontId="0" fillId="7" borderId="1" xfId="32" applyNumberFormat="1" applyFont="1" applyBorder="1" applyAlignment="1" applyProtection="1">
      <alignment horizontal="right" vertical="top"/>
      <protection locked="0"/>
    </xf>
    <xf numFmtId="0" fontId="0" fillId="0" borderId="1" xfId="33" applyFont="1" applyAlignment="1" applyProtection="1">
      <alignment vertical="center"/>
      <protection/>
    </xf>
    <xf numFmtId="0" fontId="0" fillId="12" borderId="24" xfId="0" applyFont="1" applyFill="1" applyBorder="1" applyAlignment="1" applyProtection="1">
      <alignment horizontal="left" vertical="top" wrapText="1"/>
      <protection/>
    </xf>
    <xf numFmtId="0" fontId="0" fillId="12" borderId="25" xfId="0" applyFont="1" applyFill="1" applyBorder="1" applyAlignment="1" applyProtection="1">
      <alignment horizontal="left" vertical="top" wrapText="1"/>
      <protection/>
    </xf>
    <xf numFmtId="0" fontId="0" fillId="12" borderId="26" xfId="0" applyFont="1" applyFill="1" applyBorder="1" applyAlignment="1" applyProtection="1">
      <alignment horizontal="left" vertical="top" wrapText="1"/>
      <protection/>
    </xf>
    <xf numFmtId="0" fontId="0" fillId="0" borderId="1" xfId="33" applyFont="1" applyAlignment="1" applyProtection="1">
      <alignment horizontal="left" vertical="top" wrapText="1"/>
      <protection/>
    </xf>
    <xf numFmtId="49" fontId="0" fillId="0" borderId="1" xfId="33" applyNumberFormat="1" applyFont="1" applyFill="1" applyAlignment="1" applyProtection="1">
      <alignment horizontal="left" vertical="top"/>
      <protection locked="0"/>
    </xf>
    <xf numFmtId="0" fontId="0" fillId="0" borderId="9" xfId="30" applyFont="1" applyFill="1" applyBorder="1" applyAlignment="1" applyProtection="1">
      <alignment horizontal="left" vertical="top"/>
      <protection locked="0"/>
    </xf>
    <xf numFmtId="0" fontId="0" fillId="0" borderId="12" xfId="30" applyFont="1" applyFill="1" applyBorder="1" applyAlignment="1" applyProtection="1">
      <alignment horizontal="left" vertical="top"/>
      <protection locked="0"/>
    </xf>
    <xf numFmtId="0" fontId="47" fillId="0" borderId="0" xfId="0" applyNumberFormat="1" applyFont="1" applyAlignment="1" applyProtection="1">
      <alignment horizontal="left" vertical="top" wrapText="1"/>
      <protection/>
    </xf>
    <xf numFmtId="0" fontId="0" fillId="0" borderId="9" xfId="30" applyFont="1" applyFill="1" applyBorder="1" applyAlignment="1" applyProtection="1">
      <alignment horizontal="left" vertical="top" wrapText="1"/>
      <protection locked="0"/>
    </xf>
    <xf numFmtId="9" fontId="0" fillId="0" borderId="7" xfId="0" applyNumberFormat="1" applyFont="1" applyFill="1" applyBorder="1" applyAlignment="1" applyProtection="1">
      <alignment horizontal="right" vertical="center" wrapText="1"/>
      <protection/>
    </xf>
    <xf numFmtId="0" fontId="0" fillId="0" borderId="6" xfId="0" applyFill="1" applyBorder="1" applyAlignment="1" applyProtection="1">
      <alignment horizontal="right" vertical="center" wrapText="1"/>
      <protection/>
    </xf>
    <xf numFmtId="49" fontId="0" fillId="0" borderId="9" xfId="33" applyNumberFormat="1" applyFont="1" applyFill="1" applyBorder="1" applyAlignment="1" applyProtection="1">
      <alignment horizontal="left" vertical="top" wrapText="1"/>
      <protection/>
    </xf>
    <xf numFmtId="49" fontId="0" fillId="0" borderId="27" xfId="33" applyNumberFormat="1" applyFont="1" applyFill="1" applyBorder="1" applyAlignment="1" applyProtection="1">
      <alignment horizontal="left" vertical="top" wrapText="1"/>
      <protection/>
    </xf>
    <xf numFmtId="49" fontId="0" fillId="0" borderId="12" xfId="33" applyNumberFormat="1" applyFont="1" applyFill="1" applyBorder="1" applyAlignment="1" applyProtection="1">
      <alignment horizontal="left" vertical="top" wrapText="1"/>
      <protection/>
    </xf>
    <xf numFmtId="0" fontId="5" fillId="0" borderId="28" xfId="33" applyFont="1" applyFill="1" applyBorder="1" applyAlignment="1" applyProtection="1">
      <alignment horizontal="left" vertical="top" wrapText="1"/>
      <protection/>
    </xf>
    <xf numFmtId="0" fontId="5" fillId="0" borderId="29" xfId="33" applyFont="1" applyFill="1" applyBorder="1" applyAlignment="1" applyProtection="1">
      <alignment horizontal="left" vertical="top" wrapText="1"/>
      <protection/>
    </xf>
    <xf numFmtId="0" fontId="5" fillId="0" borderId="30" xfId="33" applyFont="1" applyFill="1" applyBorder="1" applyAlignment="1" applyProtection="1">
      <alignment horizontal="left" vertical="top" wrapText="1"/>
      <protection/>
    </xf>
    <xf numFmtId="0" fontId="5" fillId="0" borderId="31" xfId="33" applyFont="1" applyFill="1" applyBorder="1" applyAlignment="1" applyProtection="1">
      <alignment horizontal="left" vertical="top" wrapText="1"/>
      <protection/>
    </xf>
    <xf numFmtId="0" fontId="5" fillId="0" borderId="0" xfId="33" applyFont="1" applyFill="1" applyBorder="1" applyAlignment="1" applyProtection="1">
      <alignment horizontal="left" vertical="top" wrapText="1"/>
      <protection/>
    </xf>
    <xf numFmtId="0" fontId="5" fillId="0" borderId="32" xfId="33" applyFont="1" applyFill="1" applyBorder="1" applyAlignment="1" applyProtection="1">
      <alignment horizontal="left" vertical="top" wrapText="1"/>
      <protection/>
    </xf>
    <xf numFmtId="0" fontId="2" fillId="0" borderId="28" xfId="28" applyNumberFormat="1" applyBorder="1" applyAlignment="1" applyProtection="1">
      <alignment horizontal="left" vertical="top" wrapText="1"/>
      <protection/>
    </xf>
    <xf numFmtId="0" fontId="2" fillId="0" borderId="29" xfId="28" applyNumberFormat="1" applyBorder="1" applyAlignment="1" applyProtection="1">
      <alignment horizontal="left" vertical="top" wrapText="1"/>
      <protection/>
    </xf>
    <xf numFmtId="0" fontId="2" fillId="0" borderId="30" xfId="28" applyNumberFormat="1" applyBorder="1" applyAlignment="1" applyProtection="1">
      <alignment horizontal="left" vertical="top" wrapText="1"/>
      <protection/>
    </xf>
    <xf numFmtId="0" fontId="2" fillId="0" borderId="10" xfId="28" applyNumberFormat="1" applyBorder="1" applyAlignment="1" applyProtection="1">
      <alignment horizontal="left" vertical="top" wrapText="1"/>
      <protection/>
    </xf>
    <xf numFmtId="0" fontId="2" fillId="0" borderId="8" xfId="28" applyNumberFormat="1" applyBorder="1" applyAlignment="1" applyProtection="1">
      <alignment horizontal="left" vertical="top" wrapText="1"/>
      <protection/>
    </xf>
    <xf numFmtId="0" fontId="2" fillId="0" borderId="33" xfId="28" applyNumberFormat="1" applyBorder="1" applyAlignment="1" applyProtection="1">
      <alignment horizontal="left" vertical="top" wrapText="1"/>
      <protection/>
    </xf>
    <xf numFmtId="0" fontId="3" fillId="0" borderId="1" xfId="33" applyFont="1" applyFill="1" applyAlignment="1" applyProtection="1">
      <alignment horizontal="left" vertical="top" wrapText="1"/>
      <protection/>
    </xf>
    <xf numFmtId="0" fontId="2" fillId="0" borderId="11" xfId="28" applyNumberFormat="1" applyBorder="1" applyAlignment="1" applyProtection="1">
      <alignment horizontal="left" vertical="top" wrapText="1"/>
      <protection/>
    </xf>
    <xf numFmtId="0" fontId="2" fillId="0" borderId="13" xfId="28" applyNumberFormat="1" applyBorder="1" applyAlignment="1" applyProtection="1">
      <alignment horizontal="left" vertical="top" wrapText="1"/>
      <protection/>
    </xf>
    <xf numFmtId="0" fontId="0" fillId="0" borderId="9" xfId="33" applyFont="1" applyFill="1" applyBorder="1" applyAlignment="1" applyProtection="1">
      <alignment horizontal="left" vertical="top" wrapText="1"/>
      <protection/>
    </xf>
    <xf numFmtId="0" fontId="0" fillId="0" borderId="27" xfId="33" applyFont="1" applyFill="1" applyBorder="1" applyAlignment="1" applyProtection="1">
      <alignment horizontal="left" vertical="top" wrapText="1"/>
      <protection/>
    </xf>
    <xf numFmtId="0" fontId="0" fillId="0" borderId="34" xfId="33" applyFont="1" applyFill="1" applyBorder="1" applyAlignment="1" applyProtection="1">
      <alignment horizontal="left" vertical="top" wrapText="1"/>
      <protection/>
    </xf>
    <xf numFmtId="0" fontId="2" fillId="0" borderId="11" xfId="28" applyNumberFormat="1" applyFont="1" applyBorder="1" applyAlignment="1" applyProtection="1">
      <alignment horizontal="left" vertical="top" wrapText="1"/>
      <protection/>
    </xf>
    <xf numFmtId="0" fontId="2" fillId="0" borderId="13" xfId="28" applyNumberFormat="1" applyFont="1" applyBorder="1" applyAlignment="1" applyProtection="1">
      <alignment horizontal="left" vertical="top" wrapText="1"/>
      <protection/>
    </xf>
    <xf numFmtId="0" fontId="0" fillId="7" borderId="9" xfId="33" applyFont="1" applyFill="1" applyBorder="1" applyAlignment="1" applyProtection="1">
      <alignment horizontal="left" vertical="top" wrapText="1"/>
      <protection locked="0"/>
    </xf>
    <xf numFmtId="0" fontId="0" fillId="7" borderId="27" xfId="33" applyFont="1" applyFill="1" applyBorder="1" applyAlignment="1" applyProtection="1">
      <alignment horizontal="left" vertical="top" wrapText="1"/>
      <protection locked="0"/>
    </xf>
    <xf numFmtId="0" fontId="0" fillId="7" borderId="12" xfId="33" applyFont="1" applyFill="1" applyBorder="1" applyAlignment="1" applyProtection="1">
      <alignment horizontal="left" vertical="top" wrapText="1"/>
      <protection locked="0"/>
    </xf>
    <xf numFmtId="0" fontId="2" fillId="12" borderId="28" xfId="28" applyFill="1" applyBorder="1" applyAlignment="1" applyProtection="1">
      <alignment horizontal="left" vertical="top" wrapText="1"/>
      <protection/>
    </xf>
    <xf numFmtId="0" fontId="2" fillId="12" borderId="30" xfId="28" applyFill="1" applyBorder="1" applyAlignment="1" applyProtection="1">
      <alignment horizontal="left" vertical="top" wrapText="1"/>
      <protection/>
    </xf>
    <xf numFmtId="0" fontId="2" fillId="12" borderId="10" xfId="28" applyFill="1" applyBorder="1" applyAlignment="1" applyProtection="1">
      <alignment horizontal="left" vertical="top" wrapText="1"/>
      <protection/>
    </xf>
    <xf numFmtId="0" fontId="2" fillId="12" borderId="33" xfId="28" applyFill="1" applyBorder="1" applyAlignment="1" applyProtection="1">
      <alignment horizontal="left" vertical="top" wrapText="1"/>
      <protection/>
    </xf>
    <xf numFmtId="49" fontId="0" fillId="3" borderId="13" xfId="33" applyNumberFormat="1" applyFont="1" applyFill="1" applyBorder="1" applyAlignment="1" applyProtection="1">
      <alignment horizontal="left" vertical="top" wrapText="1"/>
      <protection locked="0"/>
    </xf>
    <xf numFmtId="0" fontId="0" fillId="0" borderId="35" xfId="0" applyNumberFormat="1" applyFont="1" applyBorder="1" applyAlignment="1" applyProtection="1">
      <alignment horizontal="left" vertical="top" wrapText="1"/>
      <protection/>
    </xf>
    <xf numFmtId="0" fontId="0" fillId="0" borderId="36" xfId="0" applyNumberFormat="1" applyFont="1" applyBorder="1" applyAlignment="1" applyProtection="1">
      <alignment horizontal="left" vertical="top" wrapText="1"/>
      <protection/>
    </xf>
    <xf numFmtId="0" fontId="0" fillId="0" borderId="37" xfId="0" applyNumberFormat="1" applyFont="1" applyBorder="1" applyAlignment="1" applyProtection="1">
      <alignment horizontal="left" vertical="top" wrapText="1"/>
      <protection/>
    </xf>
    <xf numFmtId="0" fontId="0" fillId="0" borderId="11" xfId="33" applyNumberFormat="1" applyFont="1" applyBorder="1" applyAlignment="1" applyProtection="1">
      <alignment horizontal="left" vertical="top" wrapText="1"/>
      <protection/>
    </xf>
    <xf numFmtId="0" fontId="0" fillId="12" borderId="28" xfId="33" applyFont="1" applyFill="1" applyBorder="1" applyAlignment="1" applyProtection="1">
      <alignment horizontal="left" vertical="top" wrapText="1"/>
      <protection/>
    </xf>
    <xf numFmtId="0" fontId="0" fillId="12" borderId="29" xfId="33" applyFont="1" applyFill="1" applyBorder="1" applyAlignment="1" applyProtection="1">
      <alignment horizontal="left" vertical="top" wrapText="1"/>
      <protection/>
    </xf>
    <xf numFmtId="0" fontId="0" fillId="12" borderId="38" xfId="33" applyFont="1" applyFill="1" applyBorder="1" applyAlignment="1" applyProtection="1">
      <alignment horizontal="left" vertical="top" wrapText="1"/>
      <protection/>
    </xf>
    <xf numFmtId="0" fontId="0" fillId="12" borderId="10" xfId="33" applyFont="1" applyFill="1" applyBorder="1" applyAlignment="1" applyProtection="1">
      <alignment horizontal="left" vertical="top" wrapText="1"/>
      <protection/>
    </xf>
    <xf numFmtId="0" fontId="0" fillId="12" borderId="8" xfId="33" applyFont="1" applyFill="1" applyBorder="1" applyAlignment="1" applyProtection="1">
      <alignment horizontal="left" vertical="top" wrapText="1"/>
      <protection/>
    </xf>
    <xf numFmtId="0" fontId="0" fillId="12" borderId="39" xfId="33"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0" fillId="0" borderId="0" xfId="0" applyFont="1" applyAlignment="1" applyProtection="1">
      <alignment vertical="top" wrapText="1"/>
      <protection/>
    </xf>
    <xf numFmtId="0" fontId="24" fillId="13" borderId="1" xfId="33" applyFont="1" applyFill="1" applyAlignment="1" applyProtection="1">
      <alignment vertical="top"/>
      <protection/>
    </xf>
    <xf numFmtId="167" fontId="0" fillId="7" borderId="24" xfId="32" applyNumberFormat="1" applyFont="1" applyBorder="1" applyAlignment="1" applyProtection="1">
      <alignment horizontal="left" vertical="top" wrapText="1"/>
      <protection locked="0"/>
    </xf>
    <xf numFmtId="167" fontId="0" fillId="7" borderId="25" xfId="32" applyNumberFormat="1" applyFont="1" applyBorder="1" applyAlignment="1" applyProtection="1">
      <alignment horizontal="left" vertical="top" wrapText="1"/>
      <protection locked="0"/>
    </xf>
    <xf numFmtId="167" fontId="0" fillId="7" borderId="26" xfId="32" applyNumberFormat="1" applyFont="1" applyBorder="1" applyAlignment="1" applyProtection="1">
      <alignment horizontal="left" vertical="top" wrapText="1"/>
      <protection locked="0"/>
    </xf>
    <xf numFmtId="14" fontId="0" fillId="2" borderId="9" xfId="33" applyNumberFormat="1" applyFont="1" applyFill="1" applyBorder="1" applyAlignment="1" applyProtection="1">
      <alignment horizontal="left" vertical="center" wrapText="1"/>
      <protection locked="0"/>
    </xf>
    <xf numFmtId="14" fontId="0" fillId="2" borderId="12" xfId="33" applyNumberFormat="1" applyFont="1" applyFill="1" applyBorder="1" applyAlignment="1" applyProtection="1">
      <alignment horizontal="left" vertical="center" wrapText="1"/>
      <protection locked="0"/>
    </xf>
    <xf numFmtId="0" fontId="0" fillId="0" borderId="40" xfId="0" applyFont="1" applyBorder="1" applyAlignment="1" applyProtection="1">
      <alignment horizontal="left" vertical="top" wrapText="1"/>
      <protection/>
    </xf>
    <xf numFmtId="0" fontId="0" fillId="0" borderId="26" xfId="0" applyFont="1" applyBorder="1" applyAlignment="1" applyProtection="1">
      <alignment horizontal="left" vertical="top" wrapText="1"/>
      <protection/>
    </xf>
    <xf numFmtId="0" fontId="25" fillId="0" borderId="41" xfId="28" applyNumberFormat="1" applyFont="1" applyBorder="1" applyAlignment="1" applyProtection="1">
      <alignment horizontal="left" vertical="top" wrapText="1"/>
      <protection/>
    </xf>
    <xf numFmtId="0" fontId="25" fillId="0" borderId="13" xfId="28" applyNumberFormat="1" applyFont="1" applyBorder="1" applyAlignment="1" applyProtection="1">
      <alignment horizontal="left" vertical="top" wrapText="1"/>
      <protection/>
    </xf>
    <xf numFmtId="0" fontId="50" fillId="0" borderId="42" xfId="0" applyNumberFormat="1" applyFont="1" applyBorder="1" applyAlignment="1" applyProtection="1">
      <alignment horizontal="left" vertical="top" wrapText="1"/>
      <protection/>
    </xf>
    <xf numFmtId="0" fontId="0" fillId="0" borderId="28" xfId="28" applyFont="1" applyBorder="1" applyAlignment="1" applyProtection="1">
      <alignment horizontal="left" vertical="top" wrapText="1"/>
      <protection/>
    </xf>
    <xf numFmtId="0" fontId="0" fillId="0" borderId="29" xfId="28" applyFont="1" applyBorder="1" applyAlignment="1" applyProtection="1">
      <alignment horizontal="left" vertical="top" wrapText="1"/>
      <protection/>
    </xf>
    <xf numFmtId="0" fontId="0" fillId="0" borderId="30" xfId="28" applyFont="1" applyBorder="1" applyAlignment="1" applyProtection="1">
      <alignment horizontal="left" vertical="top" wrapText="1"/>
      <protection/>
    </xf>
    <xf numFmtId="0" fontId="0" fillId="0" borderId="10" xfId="28" applyFont="1" applyBorder="1" applyAlignment="1" applyProtection="1">
      <alignment horizontal="left" vertical="top" wrapText="1"/>
      <protection/>
    </xf>
    <xf numFmtId="0" fontId="0" fillId="0" borderId="8" xfId="28" applyFont="1" applyBorder="1" applyAlignment="1" applyProtection="1">
      <alignment horizontal="left" vertical="top" wrapText="1"/>
      <protection/>
    </xf>
    <xf numFmtId="0" fontId="0" fillId="0" borderId="33" xfId="28" applyFont="1" applyBorder="1" applyAlignment="1" applyProtection="1">
      <alignment horizontal="left" vertical="top" wrapText="1"/>
      <protection/>
    </xf>
    <xf numFmtId="0" fontId="0" fillId="0" borderId="1" xfId="28" applyFont="1" applyFill="1" applyAlignment="1" applyProtection="1">
      <alignment horizontal="left" vertical="top" wrapText="1"/>
      <protection/>
    </xf>
    <xf numFmtId="49" fontId="0" fillId="7" borderId="5" xfId="32" applyNumberFormat="1" applyFont="1" applyBorder="1" applyAlignment="1" applyProtection="1">
      <alignment horizontal="left" vertical="top" wrapText="1"/>
      <protection locked="0"/>
    </xf>
    <xf numFmtId="49" fontId="0" fillId="7" borderId="1" xfId="33" applyNumberFormat="1" applyFont="1" applyFill="1" applyAlignment="1" applyProtection="1">
      <alignment horizontal="left" vertical="top"/>
      <protection locked="0"/>
    </xf>
    <xf numFmtId="49" fontId="0" fillId="7" borderId="43" xfId="32" applyNumberFormat="1" applyFont="1" applyBorder="1" applyAlignment="1" applyProtection="1">
      <alignment horizontal="left" vertical="top" wrapText="1"/>
      <protection locked="0"/>
    </xf>
    <xf numFmtId="49" fontId="0" fillId="7" borderId="4" xfId="32" applyNumberFormat="1" applyFont="1" applyBorder="1" applyAlignment="1" applyProtection="1">
      <alignment horizontal="left" vertical="top" wrapText="1"/>
      <protection locked="0"/>
    </xf>
    <xf numFmtId="49" fontId="0" fillId="7" borderId="44" xfId="32" applyNumberFormat="1" applyFont="1" applyBorder="1" applyAlignment="1" applyProtection="1">
      <alignment horizontal="left" vertical="top" wrapText="1"/>
      <protection locked="0"/>
    </xf>
    <xf numFmtId="0" fontId="0" fillId="3" borderId="1" xfId="33" applyNumberFormat="1" applyFont="1" applyFill="1" applyAlignment="1" applyProtection="1">
      <alignment horizontal="left" vertical="top" wrapText="1"/>
      <protection locked="0"/>
    </xf>
    <xf numFmtId="0" fontId="0" fillId="0" borderId="7" xfId="0" applyNumberFormat="1" applyFont="1" applyBorder="1" applyAlignment="1" applyProtection="1">
      <alignment horizontal="left" vertical="top" wrapText="1"/>
      <protection/>
    </xf>
    <xf numFmtId="0" fontId="0" fillId="0" borderId="28" xfId="33" applyFont="1" applyBorder="1" applyAlignment="1" applyProtection="1">
      <alignment horizontal="left" vertical="top" wrapText="1"/>
      <protection/>
    </xf>
    <xf numFmtId="0" fontId="0" fillId="0" borderId="29" xfId="33" applyFont="1" applyBorder="1" applyAlignment="1" applyProtection="1">
      <alignment horizontal="left" vertical="top" wrapText="1"/>
      <protection/>
    </xf>
    <xf numFmtId="0" fontId="0" fillId="0" borderId="30" xfId="33" applyFont="1" applyBorder="1" applyAlignment="1" applyProtection="1">
      <alignment horizontal="left" vertical="top" wrapText="1"/>
      <protection/>
    </xf>
    <xf numFmtId="0" fontId="0" fillId="0" borderId="10" xfId="33" applyFont="1" applyBorder="1" applyAlignment="1" applyProtection="1">
      <alignment horizontal="left" vertical="top" wrapText="1"/>
      <protection/>
    </xf>
    <xf numFmtId="0" fontId="0" fillId="0" borderId="8" xfId="33" applyFont="1" applyBorder="1" applyAlignment="1" applyProtection="1">
      <alignment horizontal="left" vertical="top" wrapText="1"/>
      <protection/>
    </xf>
    <xf numFmtId="0" fontId="0" fillId="0" borderId="33" xfId="33" applyFont="1" applyBorder="1" applyAlignment="1" applyProtection="1">
      <alignment horizontal="left" vertical="top" wrapText="1"/>
      <protection/>
    </xf>
    <xf numFmtId="0" fontId="0" fillId="7" borderId="1" xfId="33" applyNumberFormat="1" applyFont="1" applyFill="1" applyAlignment="1" applyProtection="1">
      <alignment horizontal="left" vertical="top" wrapText="1"/>
      <protection locked="0"/>
    </xf>
    <xf numFmtId="49" fontId="0" fillId="3" borderId="10" xfId="33" applyNumberFormat="1" applyFont="1" applyFill="1" applyBorder="1" applyAlignment="1" applyProtection="1">
      <alignment horizontal="left" vertical="top" wrapText="1"/>
      <protection locked="0"/>
    </xf>
    <xf numFmtId="49" fontId="0" fillId="3" borderId="8" xfId="33" applyNumberFormat="1" applyFont="1" applyFill="1" applyBorder="1" applyAlignment="1" applyProtection="1">
      <alignment horizontal="left" vertical="top" wrapText="1"/>
      <protection locked="0"/>
    </xf>
    <xf numFmtId="49" fontId="0" fillId="3" borderId="33" xfId="33" applyNumberFormat="1" applyFont="1" applyFill="1" applyBorder="1" applyAlignment="1" applyProtection="1">
      <alignment horizontal="left" vertical="top" wrapText="1"/>
      <protection locked="0"/>
    </xf>
    <xf numFmtId="49" fontId="0" fillId="16" borderId="10" xfId="33" applyNumberFormat="1" applyFont="1" applyFill="1" applyBorder="1" applyAlignment="1" applyProtection="1">
      <alignment horizontal="left" vertical="top" wrapText="1"/>
      <protection/>
    </xf>
    <xf numFmtId="49" fontId="0" fillId="16" borderId="8" xfId="33" applyNumberFormat="1" applyFont="1" applyFill="1" applyBorder="1" applyAlignment="1" applyProtection="1">
      <alignment horizontal="left" vertical="top" wrapText="1"/>
      <protection/>
    </xf>
    <xf numFmtId="49" fontId="0" fillId="16" borderId="33" xfId="33" applyNumberFormat="1" applyFont="1" applyFill="1" applyBorder="1" applyAlignment="1" applyProtection="1">
      <alignment horizontal="left" vertical="top" wrapText="1"/>
      <protection/>
    </xf>
    <xf numFmtId="0" fontId="0" fillId="12" borderId="1" xfId="33" applyFont="1" applyFill="1" applyAlignment="1" applyProtection="1">
      <alignment horizontal="left" vertical="top" wrapText="1"/>
      <protection/>
    </xf>
    <xf numFmtId="49" fontId="0" fillId="7" borderId="9" xfId="33" applyNumberFormat="1" applyFont="1" applyFill="1" applyBorder="1" applyAlignment="1" applyProtection="1">
      <alignment horizontal="left" vertical="top"/>
      <protection locked="0"/>
    </xf>
    <xf numFmtId="49" fontId="0" fillId="7" borderId="27" xfId="33" applyNumberFormat="1" applyFont="1" applyFill="1" applyBorder="1" applyAlignment="1" applyProtection="1">
      <alignment horizontal="left" vertical="top"/>
      <protection locked="0"/>
    </xf>
    <xf numFmtId="49" fontId="0" fillId="7" borderId="12" xfId="33" applyNumberFormat="1" applyFont="1" applyFill="1" applyBorder="1" applyAlignment="1" applyProtection="1">
      <alignment horizontal="left" vertical="top"/>
      <protection locked="0"/>
    </xf>
    <xf numFmtId="0" fontId="0" fillId="0" borderId="9" xfId="33" applyFont="1" applyBorder="1" applyAlignment="1" applyProtection="1">
      <alignment horizontal="left" vertical="top"/>
      <protection/>
    </xf>
    <xf numFmtId="0" fontId="0" fillId="0" borderId="27" xfId="33" applyFont="1" applyBorder="1" applyAlignment="1" applyProtection="1">
      <alignment horizontal="left" vertical="top"/>
      <protection/>
    </xf>
    <xf numFmtId="0" fontId="0" fillId="0" borderId="12" xfId="33" applyFont="1" applyBorder="1" applyAlignment="1" applyProtection="1">
      <alignment horizontal="left" vertical="top"/>
      <protection/>
    </xf>
    <xf numFmtId="0" fontId="0" fillId="0" borderId="28" xfId="33" applyFont="1" applyFill="1" applyBorder="1" applyAlignment="1" applyProtection="1">
      <alignment horizontal="left" vertical="top" wrapText="1"/>
      <protection locked="0"/>
    </xf>
    <xf numFmtId="0" fontId="0" fillId="0" borderId="29" xfId="33" applyFont="1" applyFill="1" applyBorder="1" applyAlignment="1" applyProtection="1">
      <alignment horizontal="left" vertical="top" wrapText="1"/>
      <protection locked="0"/>
    </xf>
    <xf numFmtId="0" fontId="0" fillId="0" borderId="30" xfId="33" applyFont="1" applyFill="1" applyBorder="1" applyAlignment="1" applyProtection="1">
      <alignment horizontal="left" vertical="top" wrapText="1"/>
      <protection locked="0"/>
    </xf>
    <xf numFmtId="0" fontId="0" fillId="0" borderId="31" xfId="33" applyFont="1" applyFill="1" applyBorder="1" applyAlignment="1" applyProtection="1">
      <alignment horizontal="left" vertical="top" wrapText="1"/>
      <protection locked="0"/>
    </xf>
    <xf numFmtId="0" fontId="0" fillId="0" borderId="0" xfId="33" applyFont="1" applyFill="1" applyBorder="1" applyAlignment="1" applyProtection="1">
      <alignment horizontal="left" vertical="top" wrapText="1"/>
      <protection locked="0"/>
    </xf>
    <xf numFmtId="0" fontId="0" fillId="0" borderId="32" xfId="33" applyFont="1" applyFill="1" applyBorder="1" applyAlignment="1" applyProtection="1">
      <alignment horizontal="left" vertical="top" wrapText="1"/>
      <protection locked="0"/>
    </xf>
    <xf numFmtId="0" fontId="0" fillId="0" borderId="10" xfId="33" applyFont="1" applyFill="1" applyBorder="1" applyAlignment="1" applyProtection="1">
      <alignment horizontal="left" vertical="top" wrapText="1"/>
      <protection locked="0"/>
    </xf>
    <xf numFmtId="0" fontId="0" fillId="0" borderId="8" xfId="33" applyFont="1" applyFill="1" applyBorder="1" applyAlignment="1" applyProtection="1">
      <alignment horizontal="left" vertical="top" wrapText="1"/>
      <protection locked="0"/>
    </xf>
    <xf numFmtId="0" fontId="0" fillId="0" borderId="33" xfId="33" applyFont="1" applyFill="1" applyBorder="1" applyAlignment="1" applyProtection="1">
      <alignment horizontal="left" vertical="top" wrapText="1"/>
      <protection locked="0"/>
    </xf>
    <xf numFmtId="0" fontId="0" fillId="0" borderId="27" xfId="33" applyFont="1" applyFill="1" applyBorder="1" applyAlignment="1" applyProtection="1">
      <alignment horizontal="left" vertical="top" wrapText="1"/>
      <protection/>
    </xf>
    <xf numFmtId="0" fontId="0" fillId="0" borderId="12" xfId="33" applyFont="1" applyFill="1" applyBorder="1" applyAlignment="1" applyProtection="1">
      <alignment horizontal="left" vertical="top" wrapText="1"/>
      <protection/>
    </xf>
    <xf numFmtId="0" fontId="0" fillId="0" borderId="28" xfId="30" applyFont="1" applyFill="1" applyBorder="1" applyAlignment="1" applyProtection="1">
      <alignment horizontal="left" vertical="top" wrapText="1"/>
      <protection locked="0"/>
    </xf>
    <xf numFmtId="0" fontId="0" fillId="0" borderId="29" xfId="30" applyFont="1" applyFill="1" applyBorder="1" applyAlignment="1" applyProtection="1">
      <alignment horizontal="left" vertical="top" wrapText="1"/>
      <protection locked="0"/>
    </xf>
    <xf numFmtId="0" fontId="0" fillId="0" borderId="30" xfId="30" applyFont="1" applyFill="1" applyBorder="1" applyAlignment="1" applyProtection="1">
      <alignment horizontal="left" vertical="top" wrapText="1"/>
      <protection locked="0"/>
    </xf>
    <xf numFmtId="0" fontId="0" fillId="0" borderId="10" xfId="30" applyFont="1" applyFill="1" applyBorder="1" applyAlignment="1" applyProtection="1">
      <alignment horizontal="left" vertical="top" wrapText="1"/>
      <protection locked="0"/>
    </xf>
    <xf numFmtId="0" fontId="0" fillId="0" borderId="8" xfId="30" applyFont="1" applyFill="1" applyBorder="1" applyAlignment="1" applyProtection="1">
      <alignment horizontal="left" vertical="top" wrapText="1"/>
      <protection locked="0"/>
    </xf>
    <xf numFmtId="0" fontId="0" fillId="0" borderId="33" xfId="30" applyFont="1" applyFill="1" applyBorder="1" applyAlignment="1" applyProtection="1">
      <alignment horizontal="left" vertical="top" wrapText="1"/>
      <protection locked="0"/>
    </xf>
    <xf numFmtId="0" fontId="0" fillId="12" borderId="9" xfId="33" applyFont="1" applyFill="1" applyBorder="1" applyAlignment="1" applyProtection="1">
      <alignment horizontal="left" vertical="top" wrapText="1"/>
      <protection/>
    </xf>
    <xf numFmtId="0" fontId="0" fillId="12" borderId="27" xfId="33" applyFont="1" applyFill="1" applyBorder="1" applyAlignment="1" applyProtection="1">
      <alignment horizontal="left" vertical="top" wrapText="1"/>
      <protection/>
    </xf>
    <xf numFmtId="0" fontId="0" fillId="12" borderId="34" xfId="33" applyFont="1" applyFill="1" applyBorder="1" applyAlignment="1" applyProtection="1">
      <alignment horizontal="left" vertical="top" wrapText="1"/>
      <protection/>
    </xf>
    <xf numFmtId="0" fontId="0" fillId="0" borderId="9" xfId="33" applyFont="1" applyBorder="1" applyAlignment="1" applyProtection="1">
      <alignment horizontal="left" vertical="top" wrapText="1"/>
      <protection/>
    </xf>
    <xf numFmtId="0" fontId="0" fillId="0" borderId="27" xfId="33" applyFont="1" applyBorder="1" applyAlignment="1" applyProtection="1">
      <alignment horizontal="left" vertical="top" wrapText="1"/>
      <protection/>
    </xf>
    <xf numFmtId="0" fontId="0" fillId="0" borderId="12" xfId="33"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0" fillId="7" borderId="9" xfId="32" applyFont="1" applyBorder="1" applyAlignment="1" applyProtection="1">
      <alignment horizontal="left" vertical="top" wrapText="1"/>
      <protection locked="0"/>
    </xf>
    <xf numFmtId="0" fontId="0" fillId="7" borderId="27" xfId="32" applyFont="1" applyBorder="1" applyAlignment="1" applyProtection="1">
      <alignment horizontal="left" vertical="top" wrapText="1"/>
      <protection locked="0"/>
    </xf>
    <xf numFmtId="0" fontId="0" fillId="7" borderId="12" xfId="32" applyFont="1" applyBorder="1" applyAlignment="1" applyProtection="1">
      <alignment horizontal="left" vertical="top" wrapText="1"/>
      <protection locked="0"/>
    </xf>
    <xf numFmtId="0" fontId="0" fillId="3" borderId="1" xfId="33" applyFont="1" applyFill="1" applyAlignment="1" applyProtection="1">
      <alignment horizontal="left" vertical="top" wrapText="1"/>
      <protection locked="0"/>
    </xf>
    <xf numFmtId="0" fontId="0" fillId="0" borderId="1" xfId="33" applyFont="1" applyAlignment="1" applyProtection="1">
      <alignment horizontal="left" vertical="top"/>
      <protection/>
    </xf>
    <xf numFmtId="49" fontId="0" fillId="7" borderId="1" xfId="33" applyNumberFormat="1" applyFont="1" applyFill="1" applyAlignment="1" applyProtection="1">
      <alignment horizontal="left" vertical="top" wrapText="1"/>
      <protection locked="0"/>
    </xf>
    <xf numFmtId="0" fontId="0" fillId="3" borderId="1" xfId="33" applyFont="1" applyFill="1" applyAlignment="1" applyProtection="1">
      <alignment horizontal="center" vertical="top" wrapText="1"/>
      <protection locked="0"/>
    </xf>
    <xf numFmtId="0" fontId="0" fillId="0" borderId="0" xfId="0" applyFont="1" applyBorder="1" applyAlignment="1" applyProtection="1">
      <alignment horizontal="left" vertical="top" wrapText="1"/>
      <protection/>
    </xf>
    <xf numFmtId="0" fontId="2" fillId="0" borderId="9" xfId="33" applyFont="1" applyBorder="1" applyAlignment="1" applyProtection="1">
      <alignment horizontal="left" vertical="top" wrapText="1"/>
      <protection/>
    </xf>
    <xf numFmtId="0" fontId="2" fillId="0" borderId="27" xfId="33" applyFont="1" applyBorder="1" applyAlignment="1" applyProtection="1">
      <alignment horizontal="left" vertical="top" wrapText="1"/>
      <protection/>
    </xf>
    <xf numFmtId="0" fontId="2" fillId="0" borderId="12" xfId="33" applyFont="1" applyBorder="1" applyAlignment="1" applyProtection="1">
      <alignment horizontal="left" vertical="top" wrapText="1"/>
      <protection/>
    </xf>
    <xf numFmtId="14" fontId="0" fillId="7" borderId="9" xfId="33" applyNumberFormat="1" applyFont="1" applyFill="1" applyBorder="1" applyAlignment="1" applyProtection="1">
      <alignment horizontal="left" vertical="top" wrapText="1"/>
      <protection locked="0"/>
    </xf>
    <xf numFmtId="167" fontId="0" fillId="13" borderId="24" xfId="32" applyNumberFormat="1" applyFont="1" applyFill="1" applyBorder="1" applyAlignment="1" applyProtection="1">
      <alignment horizontal="center" vertical="top" wrapText="1"/>
      <protection locked="0"/>
    </xf>
    <xf numFmtId="167" fontId="0" fillId="13" borderId="26" xfId="32" applyNumberFormat="1" applyFont="1" applyFill="1" applyBorder="1" applyAlignment="1" applyProtection="1">
      <alignment horizontal="center" vertical="top" wrapText="1"/>
      <protection locked="0"/>
    </xf>
    <xf numFmtId="0" fontId="3" fillId="0" borderId="0" xfId="0" applyFont="1" applyBorder="1" applyAlignment="1" applyProtection="1">
      <alignment horizontal="left" vertical="top" wrapText="1"/>
      <protection/>
    </xf>
    <xf numFmtId="0" fontId="0" fillId="0" borderId="0" xfId="0" applyFont="1" applyBorder="1" applyAlignment="1" applyProtection="1">
      <alignment horizontal="left" vertical="top"/>
      <protection/>
    </xf>
    <xf numFmtId="0" fontId="0" fillId="0" borderId="1" xfId="33" applyNumberFormat="1" applyFont="1" applyAlignment="1" applyProtection="1">
      <alignment horizontal="left" vertical="top" wrapText="1"/>
      <protection/>
    </xf>
    <xf numFmtId="0" fontId="12" fillId="3" borderId="35" xfId="30" applyNumberFormat="1" applyFont="1" applyBorder="1" applyAlignment="1" applyProtection="1">
      <alignment horizontal="left" vertical="top" wrapText="1"/>
      <protection/>
    </xf>
    <xf numFmtId="0" fontId="12" fillId="3" borderId="36" xfId="30" applyNumberFormat="1" applyFont="1" applyBorder="1" applyAlignment="1" applyProtection="1">
      <alignment horizontal="left" vertical="top" wrapText="1"/>
      <protection/>
    </xf>
    <xf numFmtId="0" fontId="12" fillId="3" borderId="37" xfId="30" applyNumberFormat="1" applyFont="1" applyBorder="1" applyAlignment="1" applyProtection="1">
      <alignment horizontal="left" vertical="top" wrapText="1"/>
      <protection/>
    </xf>
    <xf numFmtId="0" fontId="12" fillId="3" borderId="43" xfId="30" applyNumberFormat="1" applyFont="1" applyBorder="1" applyAlignment="1" applyProtection="1">
      <alignment horizontal="left" vertical="top" wrapText="1"/>
      <protection/>
    </xf>
    <xf numFmtId="0" fontId="12" fillId="3" borderId="4" xfId="30" applyNumberFormat="1" applyFont="1" applyBorder="1" applyAlignment="1" applyProtection="1">
      <alignment horizontal="left" vertical="top" wrapText="1"/>
      <protection/>
    </xf>
    <xf numFmtId="0" fontId="12" fillId="3" borderId="44" xfId="30" applyNumberFormat="1" applyFont="1" applyBorder="1" applyAlignment="1" applyProtection="1">
      <alignment horizontal="left" vertical="top" wrapText="1"/>
      <protection/>
    </xf>
    <xf numFmtId="0" fontId="3" fillId="0" borderId="36" xfId="32" applyNumberFormat="1" applyFont="1" applyFill="1" applyBorder="1" applyAlignment="1" applyProtection="1">
      <alignment horizontal="left" vertical="top"/>
      <protection/>
    </xf>
    <xf numFmtId="0" fontId="12" fillId="7" borderId="35" xfId="32" applyNumberFormat="1" applyFont="1" applyBorder="1" applyAlignment="1" applyProtection="1">
      <alignment horizontal="left" vertical="top" wrapText="1"/>
      <protection/>
    </xf>
    <xf numFmtId="0" fontId="12" fillId="7" borderId="36" xfId="32" applyNumberFormat="1" applyFont="1" applyBorder="1" applyAlignment="1" applyProtection="1">
      <alignment horizontal="left" vertical="top" wrapText="1"/>
      <protection/>
    </xf>
    <xf numFmtId="0" fontId="12" fillId="7" borderId="37" xfId="32" applyNumberFormat="1" applyFont="1" applyBorder="1" applyAlignment="1" applyProtection="1">
      <alignment horizontal="left" vertical="top" wrapText="1"/>
      <protection/>
    </xf>
    <xf numFmtId="0" fontId="12" fillId="7" borderId="43" xfId="32" applyNumberFormat="1" applyFont="1" applyBorder="1" applyAlignment="1" applyProtection="1">
      <alignment horizontal="left" vertical="top" wrapText="1"/>
      <protection/>
    </xf>
    <xf numFmtId="0" fontId="12" fillId="7" borderId="4" xfId="32" applyNumberFormat="1" applyFont="1" applyBorder="1" applyAlignment="1" applyProtection="1">
      <alignment horizontal="left" vertical="top" wrapText="1"/>
      <protection/>
    </xf>
    <xf numFmtId="0" fontId="12" fillId="7" borderId="44" xfId="32" applyNumberFormat="1" applyFont="1" applyBorder="1" applyAlignment="1" applyProtection="1">
      <alignment horizontal="left" vertical="top" wrapText="1"/>
      <protection/>
    </xf>
    <xf numFmtId="0" fontId="3" fillId="0" borderId="4" xfId="32" applyNumberFormat="1" applyFont="1" applyFill="1" applyBorder="1" applyAlignment="1" applyProtection="1">
      <alignment horizontal="left" vertical="top"/>
      <protection/>
    </xf>
    <xf numFmtId="49" fontId="0" fillId="17" borderId="13" xfId="33" applyNumberFormat="1" applyFont="1" applyFill="1" applyBorder="1" applyAlignment="1" applyProtection="1">
      <alignment horizontal="left" vertical="top" wrapText="1"/>
      <protection locked="0"/>
    </xf>
    <xf numFmtId="0" fontId="0" fillId="0" borderId="28" xfId="33" applyNumberFormat="1" applyFont="1" applyBorder="1" applyAlignment="1" applyProtection="1">
      <alignment horizontal="left" vertical="top" wrapText="1"/>
      <protection/>
    </xf>
    <xf numFmtId="0" fontId="0" fillId="0" borderId="29" xfId="33" applyNumberFormat="1" applyFont="1" applyBorder="1" applyAlignment="1" applyProtection="1">
      <alignment horizontal="left" vertical="top" wrapText="1"/>
      <protection/>
    </xf>
    <xf numFmtId="0" fontId="0" fillId="0" borderId="30" xfId="33" applyNumberFormat="1" applyFont="1" applyBorder="1" applyAlignment="1" applyProtection="1">
      <alignment horizontal="left" vertical="top" wrapText="1"/>
      <protection/>
    </xf>
    <xf numFmtId="0" fontId="0" fillId="0" borderId="9" xfId="33" applyFont="1" applyBorder="1" applyAlignment="1" applyProtection="1">
      <alignment horizontal="left" vertical="center" wrapText="1"/>
      <protection/>
    </xf>
    <xf numFmtId="0" fontId="0" fillId="0" borderId="27" xfId="33" applyFont="1" applyBorder="1" applyAlignment="1" applyProtection="1">
      <alignment horizontal="left" vertical="center" wrapText="1"/>
      <protection/>
    </xf>
    <xf numFmtId="0" fontId="0" fillId="0" borderId="12" xfId="33" applyFont="1" applyBorder="1" applyAlignment="1" applyProtection="1">
      <alignment horizontal="left" vertical="center" wrapText="1"/>
      <protection/>
    </xf>
    <xf numFmtId="0" fontId="0" fillId="0" borderId="0" xfId="0" applyFont="1" applyAlignment="1" applyProtection="1">
      <alignment horizontal="left" vertical="top" wrapText="1"/>
      <protection/>
    </xf>
    <xf numFmtId="0" fontId="21" fillId="0" borderId="0" xfId="0" applyNumberFormat="1" applyFont="1" applyFill="1" applyBorder="1" applyAlignment="1" applyProtection="1">
      <alignment horizontal="left" vertical="center"/>
      <protection/>
    </xf>
    <xf numFmtId="0" fontId="0" fillId="0" borderId="0" xfId="0" applyFont="1" applyAlignment="1" applyProtection="1">
      <alignment/>
      <protection/>
    </xf>
    <xf numFmtId="0" fontId="21" fillId="0" borderId="0" xfId="0" applyNumberFormat="1" applyFont="1" applyAlignment="1" applyProtection="1">
      <alignment horizontal="left" vertical="center"/>
      <protection/>
    </xf>
    <xf numFmtId="0" fontId="0" fillId="0" borderId="0" xfId="0" applyFont="1" applyAlignment="1" applyProtection="1">
      <alignment horizontal="left" vertical="center"/>
      <protection/>
    </xf>
    <xf numFmtId="0" fontId="0" fillId="7" borderId="1" xfId="33" applyNumberFormat="1" applyFont="1" applyFill="1" applyAlignment="1" applyProtection="1">
      <alignment horizontal="left" vertical="center" wrapText="1"/>
      <protection locked="0"/>
    </xf>
    <xf numFmtId="0" fontId="0" fillId="7" borderId="1" xfId="33" applyNumberFormat="1" applyFont="1" applyFill="1" applyAlignment="1" applyProtection="1">
      <alignment horizontal="left" vertical="center"/>
      <protection locked="0"/>
    </xf>
    <xf numFmtId="0" fontId="54" fillId="0" borderId="0" xfId="0" applyNumberFormat="1" applyFont="1" applyAlignment="1" applyProtection="1">
      <alignment horizontal="right" vertical="top" wrapText="1"/>
      <protection/>
    </xf>
    <xf numFmtId="49" fontId="0" fillId="15" borderId="1" xfId="33" applyNumberFormat="1" applyFont="1" applyFill="1" applyAlignment="1" applyProtection="1">
      <alignment horizontal="left" vertical="top"/>
      <protection locked="0"/>
    </xf>
    <xf numFmtId="49" fontId="0" fillId="15" borderId="1" xfId="33" applyNumberFormat="1" applyFont="1" applyFill="1" applyAlignment="1" applyProtection="1">
      <alignment horizontal="left" vertical="top" wrapText="1"/>
      <protection locked="0"/>
    </xf>
    <xf numFmtId="0" fontId="54" fillId="0" borderId="0" xfId="0" applyNumberFormat="1" applyFont="1" applyAlignment="1" applyProtection="1">
      <alignment horizontal="right" wrapText="1"/>
      <protection/>
    </xf>
    <xf numFmtId="0" fontId="46" fillId="0" borderId="0" xfId="33" applyNumberFormat="1" applyFont="1" applyBorder="1" applyAlignment="1" applyProtection="1">
      <alignment horizontal="center" vertical="top" wrapText="1"/>
      <protection/>
    </xf>
    <xf numFmtId="0" fontId="46" fillId="0" borderId="0" xfId="33" applyFont="1" applyBorder="1" applyAlignment="1" applyProtection="1">
      <alignment vertical="top" wrapText="1"/>
      <protection/>
    </xf>
    <xf numFmtId="190" fontId="46" fillId="0" borderId="0" xfId="33" applyNumberFormat="1" applyFont="1" applyFill="1" applyBorder="1" applyAlignment="1" applyProtection="1">
      <alignment horizontal="left" vertical="top" wrapText="1"/>
      <protection/>
    </xf>
    <xf numFmtId="0" fontId="0" fillId="0" borderId="27" xfId="0" applyBorder="1" applyAlignment="1" applyProtection="1">
      <alignment horizontal="left" vertical="center" wrapText="1"/>
      <protection/>
    </xf>
    <xf numFmtId="0" fontId="0" fillId="0" borderId="12" xfId="0" applyBorder="1" applyAlignment="1" applyProtection="1">
      <alignment horizontal="left" vertical="center" wrapText="1"/>
      <protection/>
    </xf>
    <xf numFmtId="0" fontId="0" fillId="0" borderId="28" xfId="32" applyNumberFormat="1" applyFont="1" applyFill="1" applyBorder="1" applyAlignment="1" applyProtection="1">
      <alignment vertical="top" wrapText="1"/>
      <protection locked="0"/>
    </xf>
    <xf numFmtId="0" fontId="0" fillId="0" borderId="29" xfId="32" applyFont="1" applyFill="1" applyBorder="1" applyAlignment="1" applyProtection="1">
      <alignment wrapText="1"/>
      <protection locked="0"/>
    </xf>
    <xf numFmtId="0" fontId="0" fillId="0" borderId="30" xfId="32" applyFont="1" applyFill="1" applyBorder="1" applyAlignment="1" applyProtection="1">
      <alignment wrapText="1"/>
      <protection locked="0"/>
    </xf>
    <xf numFmtId="0" fontId="0" fillId="0" borderId="31" xfId="32" applyFont="1" applyFill="1" applyBorder="1" applyAlignment="1" applyProtection="1">
      <alignment wrapText="1"/>
      <protection locked="0"/>
    </xf>
    <xf numFmtId="0" fontId="0" fillId="0" borderId="0" xfId="32" applyFont="1" applyFill="1" applyAlignment="1" applyProtection="1">
      <alignment wrapText="1"/>
      <protection locked="0"/>
    </xf>
    <xf numFmtId="0" fontId="0" fillId="0" borderId="32" xfId="32" applyFont="1" applyFill="1" applyBorder="1" applyAlignment="1" applyProtection="1">
      <alignment wrapText="1"/>
      <protection locked="0"/>
    </xf>
    <xf numFmtId="0" fontId="0" fillId="0" borderId="10" xfId="32" applyFont="1" applyFill="1" applyBorder="1" applyAlignment="1" applyProtection="1">
      <alignment wrapText="1"/>
      <protection locked="0"/>
    </xf>
    <xf numFmtId="0" fontId="0" fillId="0" borderId="8" xfId="32" applyFont="1" applyFill="1" applyBorder="1" applyAlignment="1" applyProtection="1">
      <alignment wrapText="1"/>
      <protection locked="0"/>
    </xf>
    <xf numFmtId="0" fontId="0" fillId="0" borderId="33" xfId="32" applyFont="1" applyFill="1" applyBorder="1" applyAlignment="1" applyProtection="1">
      <alignment wrapText="1"/>
      <protection locked="0"/>
    </xf>
    <xf numFmtId="0" fontId="0" fillId="0" borderId="16" xfId="33" applyNumberFormat="1" applyFont="1" applyBorder="1" applyAlignment="1" applyProtection="1">
      <alignment horizontal="left" vertical="top" wrapText="1"/>
      <protection/>
    </xf>
    <xf numFmtId="0" fontId="0" fillId="0" borderId="45" xfId="0" applyFont="1" applyBorder="1" applyAlignment="1" applyProtection="1">
      <alignment horizontal="left" vertical="top" wrapText="1"/>
      <protection/>
    </xf>
    <xf numFmtId="0" fontId="0" fillId="0" borderId="16" xfId="0" applyFont="1" applyBorder="1" applyAlignment="1" applyProtection="1">
      <alignment horizontal="left" vertical="top" wrapText="1"/>
      <protection/>
    </xf>
    <xf numFmtId="0" fontId="0" fillId="0" borderId="46" xfId="0" applyFont="1" applyBorder="1" applyAlignment="1" applyProtection="1">
      <alignment horizontal="left" vertical="top" wrapText="1"/>
      <protection/>
    </xf>
    <xf numFmtId="0" fontId="3" fillId="0" borderId="19" xfId="33" applyFont="1" applyBorder="1" applyAlignment="1" applyProtection="1">
      <alignment horizontal="left" vertical="top" wrapText="1"/>
      <protection/>
    </xf>
    <xf numFmtId="0" fontId="3" fillId="0" borderId="17" xfId="33" applyFont="1" applyBorder="1" applyAlignment="1" applyProtection="1">
      <alignment horizontal="left" vertical="top" wrapText="1"/>
      <protection/>
    </xf>
    <xf numFmtId="0" fontId="3" fillId="0" borderId="0" xfId="33" applyNumberFormat="1" applyFont="1" applyBorder="1" applyAlignment="1" applyProtection="1">
      <alignment horizontal="left" vertical="top" wrapText="1"/>
      <protection/>
    </xf>
    <xf numFmtId="0" fontId="3" fillId="0" borderId="19" xfId="33" applyNumberFormat="1" applyFont="1" applyBorder="1" applyAlignment="1" applyProtection="1">
      <alignment horizontal="left" vertical="top" wrapText="1"/>
      <protection/>
    </xf>
    <xf numFmtId="0" fontId="46" fillId="0" borderId="0" xfId="0" applyNumberFormat="1" applyFont="1" applyAlignment="1" applyProtection="1">
      <alignment horizontal="left" vertical="top" wrapText="1"/>
      <protection/>
    </xf>
    <xf numFmtId="0" fontId="0" fillId="0" borderId="0" xfId="0" applyNumberFormat="1" applyFont="1" applyBorder="1" applyAlignment="1" applyProtection="1">
      <alignment horizontal="left" vertical="top" wrapText="1"/>
      <protection/>
    </xf>
    <xf numFmtId="0" fontId="55" fillId="0" borderId="0" xfId="0" applyNumberFormat="1"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0" fillId="0" borderId="0" xfId="33" applyFont="1" applyBorder="1" applyAlignment="1" applyProtection="1">
      <alignment horizontal="left" vertical="top" wrapText="1"/>
      <protection/>
    </xf>
    <xf numFmtId="0" fontId="0" fillId="0" borderId="19" xfId="0" applyNumberFormat="1" applyFont="1" applyBorder="1" applyAlignment="1" applyProtection="1">
      <alignment horizontal="left" vertical="top" wrapText="1"/>
      <protection/>
    </xf>
    <xf numFmtId="0" fontId="46" fillId="0" borderId="0" xfId="0" applyFont="1" applyBorder="1" applyAlignment="1" applyProtection="1">
      <alignment horizontal="left" vertical="top"/>
      <protection/>
    </xf>
    <xf numFmtId="192" fontId="0" fillId="4" borderId="18" xfId="33" applyNumberFormat="1" applyFont="1" applyFill="1" applyBorder="1" applyAlignment="1" applyProtection="1">
      <alignment horizontal="right" vertical="top"/>
      <protection/>
    </xf>
    <xf numFmtId="192" fontId="0" fillId="4" borderId="1" xfId="33" applyNumberFormat="1" applyFont="1" applyFill="1" applyBorder="1" applyAlignment="1" applyProtection="1">
      <alignment horizontal="right" vertical="top"/>
      <protection/>
    </xf>
    <xf numFmtId="0" fontId="50" fillId="0" borderId="0" xfId="0" applyNumberFormat="1" applyFont="1" applyAlignment="1" applyProtection="1">
      <alignment horizontal="left" wrapText="1"/>
      <protection/>
    </xf>
    <xf numFmtId="192" fontId="0" fillId="4" borderId="47" xfId="33" applyNumberFormat="1" applyFont="1" applyFill="1" applyBorder="1" applyAlignment="1" applyProtection="1">
      <alignment horizontal="right" vertical="top"/>
      <protection/>
    </xf>
    <xf numFmtId="192" fontId="0" fillId="4" borderId="22" xfId="33" applyNumberFormat="1" applyFont="1" applyFill="1" applyBorder="1" applyAlignment="1" applyProtection="1">
      <alignment horizontal="right" vertical="top"/>
      <protection/>
    </xf>
    <xf numFmtId="0" fontId="0" fillId="0" borderId="19" xfId="33" applyFont="1" applyBorder="1" applyAlignment="1" applyProtection="1">
      <alignment horizontal="left" wrapText="1"/>
      <protection/>
    </xf>
    <xf numFmtId="0" fontId="0" fillId="0" borderId="17" xfId="33" applyFont="1" applyBorder="1" applyAlignment="1" applyProtection="1">
      <alignment horizontal="left" wrapText="1"/>
      <protection/>
    </xf>
    <xf numFmtId="0" fontId="0" fillId="0" borderId="45" xfId="33" applyNumberFormat="1" applyFont="1" applyBorder="1" applyAlignment="1" applyProtection="1">
      <alignment horizontal="left" vertical="top" wrapText="1"/>
      <protection/>
    </xf>
    <xf numFmtId="0" fontId="0" fillId="0" borderId="46" xfId="33" applyNumberFormat="1" applyFont="1" applyBorder="1" applyAlignment="1" applyProtection="1">
      <alignment horizontal="left" vertical="top" wrapText="1"/>
      <protection/>
    </xf>
    <xf numFmtId="0" fontId="3" fillId="0" borderId="45" xfId="0" applyFont="1" applyBorder="1" applyAlignment="1" applyProtection="1">
      <alignment horizontal="center" vertical="top" wrapText="1"/>
      <protection/>
    </xf>
    <xf numFmtId="0" fontId="3" fillId="0" borderId="46" xfId="0" applyFont="1" applyBorder="1" applyAlignment="1" applyProtection="1">
      <alignment horizontal="center" vertical="top" wrapText="1"/>
      <protection/>
    </xf>
    <xf numFmtId="0" fontId="5" fillId="0" borderId="28" xfId="32" applyFont="1" applyFill="1" applyBorder="1" applyAlignment="1" applyProtection="1">
      <alignment horizontal="left" vertical="top" wrapText="1"/>
      <protection/>
    </xf>
    <xf numFmtId="0" fontId="5" fillId="0" borderId="29" xfId="32" applyFont="1" applyFill="1" applyBorder="1" applyAlignment="1" applyProtection="1">
      <alignment horizontal="left" vertical="top" wrapText="1"/>
      <protection/>
    </xf>
    <xf numFmtId="0" fontId="5" fillId="0" borderId="38" xfId="32" applyFont="1" applyFill="1" applyBorder="1" applyAlignment="1" applyProtection="1">
      <alignment horizontal="left" vertical="top" wrapText="1"/>
      <protection/>
    </xf>
    <xf numFmtId="0" fontId="0" fillId="0" borderId="10" xfId="0" applyFont="1" applyBorder="1" applyAlignment="1">
      <alignment/>
    </xf>
    <xf numFmtId="0" fontId="0" fillId="0" borderId="8" xfId="0" applyBorder="1" applyAlignment="1">
      <alignment/>
    </xf>
    <xf numFmtId="0" fontId="0" fillId="0" borderId="48" xfId="0" applyBorder="1" applyAlignment="1">
      <alignment/>
    </xf>
    <xf numFmtId="0" fontId="0" fillId="10" borderId="9" xfId="33" applyFont="1" applyFill="1" applyBorder="1" applyAlignment="1" applyProtection="1">
      <alignment horizontal="left" vertical="top" wrapText="1"/>
      <protection locked="0"/>
    </xf>
    <xf numFmtId="0" fontId="0" fillId="10" borderId="27" xfId="33" applyFont="1" applyFill="1" applyBorder="1" applyAlignment="1" applyProtection="1">
      <alignment horizontal="left" vertical="top" wrapText="1"/>
      <protection locked="0"/>
    </xf>
    <xf numFmtId="0" fontId="0" fillId="10" borderId="49" xfId="33" applyFont="1" applyFill="1" applyBorder="1" applyAlignment="1" applyProtection="1">
      <alignment horizontal="left" vertical="top" wrapText="1"/>
      <protection locked="0"/>
    </xf>
    <xf numFmtId="0" fontId="5" fillId="0" borderId="0" xfId="0" applyFont="1" applyFill="1" applyAlignment="1" applyProtection="1">
      <alignment wrapText="1"/>
      <protection/>
    </xf>
    <xf numFmtId="0" fontId="0" fillId="0" borderId="0" xfId="0" applyAlignment="1" applyProtection="1">
      <alignment wrapText="1"/>
      <protection/>
    </xf>
    <xf numFmtId="0" fontId="0" fillId="7" borderId="24" xfId="32" applyFont="1" applyBorder="1" applyAlignment="1" applyProtection="1">
      <alignment horizontal="center" vertical="center" wrapText="1"/>
      <protection locked="0"/>
    </xf>
    <xf numFmtId="0" fontId="0" fillId="7" borderId="25" xfId="32" applyFont="1" applyBorder="1" applyAlignment="1" applyProtection="1">
      <alignment horizontal="center" vertical="center" wrapText="1"/>
      <protection locked="0"/>
    </xf>
    <xf numFmtId="0" fontId="0" fillId="7" borderId="26" xfId="32" applyFont="1" applyBorder="1" applyAlignment="1" applyProtection="1">
      <alignment horizontal="center" vertical="center" wrapText="1"/>
      <protection locked="0"/>
    </xf>
    <xf numFmtId="0" fontId="0" fillId="0" borderId="0" xfId="0" applyFont="1" applyBorder="1" applyAlignment="1">
      <alignment horizontal="left" vertical="top" wrapText="1"/>
    </xf>
    <xf numFmtId="0" fontId="2" fillId="0" borderId="35" xfId="0" applyFont="1" applyBorder="1" applyAlignment="1" applyProtection="1">
      <alignment horizontal="left" wrapText="1"/>
      <protection/>
    </xf>
    <xf numFmtId="0" fontId="2" fillId="0" borderId="36" xfId="0" applyFont="1" applyBorder="1" applyAlignment="1" applyProtection="1">
      <alignment horizontal="left" wrapText="1"/>
      <protection/>
    </xf>
    <xf numFmtId="0" fontId="2" fillId="0" borderId="37" xfId="0" applyFont="1" applyBorder="1" applyAlignment="1" applyProtection="1">
      <alignment horizontal="left" wrapText="1"/>
      <protection/>
    </xf>
    <xf numFmtId="0" fontId="0" fillId="7" borderId="50" xfId="32" applyNumberFormat="1" applyFont="1" applyBorder="1" applyAlignment="1" applyProtection="1">
      <alignment horizontal="left" vertical="top" wrapText="1"/>
      <protection locked="0"/>
    </xf>
    <xf numFmtId="0" fontId="0" fillId="7" borderId="0" xfId="32" applyNumberFormat="1" applyFont="1" applyBorder="1" applyAlignment="1" applyProtection="1">
      <alignment horizontal="left" vertical="top" wrapText="1"/>
      <protection locked="0"/>
    </xf>
    <xf numFmtId="0" fontId="0" fillId="7" borderId="51" xfId="32" applyNumberFormat="1" applyFont="1" applyBorder="1" applyAlignment="1" applyProtection="1">
      <alignment horizontal="left" vertical="top" wrapText="1"/>
      <protection locked="0"/>
    </xf>
    <xf numFmtId="0" fontId="0" fillId="7" borderId="43" xfId="32" applyNumberFormat="1" applyFont="1" applyBorder="1" applyAlignment="1" applyProtection="1">
      <alignment horizontal="left" vertical="top" wrapText="1"/>
      <protection locked="0"/>
    </xf>
    <xf numFmtId="0" fontId="0" fillId="7" borderId="4" xfId="32" applyNumberFormat="1" applyFont="1" applyBorder="1" applyAlignment="1" applyProtection="1">
      <alignment horizontal="left" vertical="top" wrapText="1"/>
      <protection locked="0"/>
    </xf>
    <xf numFmtId="0" fontId="0" fillId="7" borderId="44" xfId="32" applyNumberFormat="1" applyFont="1" applyBorder="1" applyAlignment="1" applyProtection="1">
      <alignment horizontal="left" vertical="top" wrapText="1"/>
      <protection locked="0"/>
    </xf>
    <xf numFmtId="0" fontId="3" fillId="0" borderId="3" xfId="33" applyFont="1" applyBorder="1" applyAlignment="1">
      <alignment horizontal="center"/>
    </xf>
  </cellXfs>
  <cellStyles count="23">
    <cellStyle name="Normal" xfId="0"/>
    <cellStyle name="Accent1" xfId="15"/>
    <cellStyle name="Accent2" xfId="16"/>
    <cellStyle name="Accent3" xfId="17"/>
    <cellStyle name="Accent4" xfId="18"/>
    <cellStyle name="Accent5" xfId="19"/>
    <cellStyle name="Comma" xfId="20"/>
    <cellStyle name="Comma [0]" xfId="21"/>
    <cellStyle name="Currency" xfId="22"/>
    <cellStyle name="Currency [0]" xfId="23"/>
    <cellStyle name="Explanatory Text" xfId="24"/>
    <cellStyle name="Followed Hyperlink" xfId="25"/>
    <cellStyle name="Heading 1" xfId="26"/>
    <cellStyle name="Heading 2" xfId="27"/>
    <cellStyle name="Heading 3" xfId="28"/>
    <cellStyle name="Hyperlink" xfId="29"/>
    <cellStyle name="K Blå" xfId="30"/>
    <cellStyle name="K Grön" xfId="31"/>
    <cellStyle name="K Gul" xfId="32"/>
    <cellStyle name="K Kantlinje" xfId="33"/>
    <cellStyle name="K Orange" xfId="34"/>
    <cellStyle name="Percent" xfId="35"/>
    <cellStyle name="Summa" xfId="36"/>
  </cellStyles>
  <dxfs count="7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B2B2B2"/>
        </patternFill>
      </fill>
    </dxf>
    <dxf>
      <fill>
        <patternFill>
          <bgColor rgb="FFCCFFFF"/>
        </patternFill>
      </fill>
    </dxf>
    <dxf>
      <fill>
        <patternFill>
          <bgColor rgb="FFCCFFFF"/>
        </patternFill>
      </fill>
    </dxf>
    <dxf>
      <fill>
        <patternFill>
          <bgColor rgb="FFFFCC99"/>
        </patternFill>
      </fill>
    </dxf>
    <dxf>
      <fill>
        <patternFill>
          <bgColor rgb="FFB2B2B2"/>
        </patternFill>
      </fill>
    </dxf>
    <dxf>
      <fill>
        <patternFill>
          <bgColor rgb="FFCCFFFF"/>
        </patternFill>
      </fill>
    </dxf>
    <dxf>
      <fill>
        <patternFill>
          <bgColor rgb="FFCCFFFF"/>
        </patternFill>
      </fill>
    </dxf>
    <dxf>
      <fill>
        <patternFill>
          <bgColor rgb="FFFFCC99"/>
        </patternFill>
      </fill>
    </dxf>
    <dxf>
      <fill>
        <patternFill>
          <bgColor rgb="FFB2B2B2"/>
        </patternFill>
      </fill>
    </dxf>
    <dxf>
      <fill>
        <patternFill>
          <bgColor rgb="FFCCFFFF"/>
        </patternFill>
      </fill>
    </dxf>
    <dxf>
      <fill>
        <patternFill>
          <bgColor rgb="FFCCFFFF"/>
        </patternFill>
      </fill>
    </dxf>
    <dxf>
      <fill>
        <patternFill>
          <bgColor rgb="FFFFCC99"/>
        </patternFill>
      </fill>
    </dxf>
    <dxf>
      <fill>
        <patternFill>
          <bgColor rgb="FFB2B2B2"/>
        </patternFill>
      </fill>
    </dxf>
    <dxf>
      <fill>
        <patternFill>
          <bgColor rgb="FFCCFFFF"/>
        </patternFill>
      </fill>
    </dxf>
    <dxf>
      <fill>
        <patternFill>
          <bgColor rgb="FFCCFFFF"/>
        </patternFill>
      </fill>
    </dxf>
    <dxf>
      <fill>
        <patternFill>
          <bgColor rgb="FFFFCC99"/>
        </patternFill>
      </fill>
    </dxf>
    <dxf>
      <fill>
        <patternFill>
          <bgColor rgb="FFFFFF99"/>
        </patternFill>
      </fill>
    </dxf>
    <dxf>
      <fill>
        <patternFill>
          <bgColor rgb="FFCCFFFF"/>
        </patternFill>
      </fill>
    </dxf>
    <dxf>
      <fill>
        <patternFill>
          <bgColor rgb="FFFF0000"/>
        </patternFill>
      </fill>
    </dxf>
    <dxf>
      <font>
        <color rgb="FFFFFFFF"/>
      </font>
      <fill>
        <patternFill>
          <bgColor rgb="FFFFFFFF"/>
        </patternFill>
      </fill>
      <border>
        <left/>
        <right/>
        <top/>
        <bottom/>
      </border>
    </dxf>
    <dxf>
      <font>
        <color rgb="FFFFFFFF"/>
      </font>
      <fill>
        <patternFill>
          <bgColor rgb="FFFFFFFF"/>
        </patternFill>
      </fill>
      <border>
        <left style="thin">
          <color theme="0" tint="-0.4999699890613556"/>
        </left>
        <right/>
        <top/>
        <bottom/>
      </border>
    </dxf>
    <dxf>
      <fill>
        <patternFill>
          <bgColor rgb="FFFFFFFF"/>
        </patternFill>
      </fill>
    </dxf>
    <dxf>
      <fill>
        <patternFill>
          <bgColor rgb="FFFFFFFF"/>
        </patternFill>
      </fill>
    </dxf>
    <dxf>
      <fill>
        <patternFill>
          <bgColor rgb="FFB2B2B2"/>
        </patternFill>
      </fill>
    </dxf>
    <dxf>
      <fill>
        <patternFill>
          <bgColor rgb="FFCCFFFF"/>
        </patternFill>
      </fill>
    </dxf>
    <dxf>
      <fill>
        <patternFill>
          <bgColor rgb="FFCCFFFF"/>
        </patternFill>
      </fill>
    </dxf>
    <dxf>
      <fill>
        <patternFill>
          <bgColor rgb="FFFFCC99"/>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FFFF"/>
        </patternFill>
      </fill>
    </dxf>
    <dxf>
      <fill>
        <patternFill>
          <bgColor rgb="FFFF0000"/>
        </patternFill>
      </fill>
    </dxf>
    <dxf>
      <fill>
        <patternFill>
          <bgColor rgb="FFFF0000"/>
        </patternFill>
      </fill>
    </dxf>
    <dxf>
      <fill>
        <patternFill>
          <bgColor rgb="FFFF0000"/>
        </patternFill>
      </fill>
    </dxf>
    <dxf>
      <fill>
        <patternFill>
          <bgColor rgb="FFFFFFFF"/>
        </patternFill>
      </fill>
    </dxf>
    <dxf>
      <fill>
        <patternFill>
          <bgColor rgb="FFCCFFFF"/>
        </patternFill>
      </fill>
    </dxf>
    <dxf>
      <fill>
        <patternFill>
          <bgColor rgb="FFCCFFFF"/>
        </patternFill>
      </fill>
    </dxf>
    <dxf>
      <fill>
        <patternFill>
          <bgColor rgb="FFFF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FFFF99"/>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CCFFFF"/>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31</xdr:row>
      <xdr:rowOff>57150</xdr:rowOff>
    </xdr:from>
    <xdr:to>
      <xdr:col>28</xdr:col>
      <xdr:colOff>95250</xdr:colOff>
      <xdr:row>61</xdr:row>
      <xdr:rowOff>0</xdr:rowOff>
    </xdr:to>
    <xdr:pic>
      <xdr:nvPicPr>
        <xdr:cNvPr id="1" name="Picture 1"/>
        <xdr:cNvPicPr preferRelativeResize="1">
          <a:picLocks noChangeAspect="1"/>
        </xdr:cNvPicPr>
      </xdr:nvPicPr>
      <xdr:blipFill>
        <a:blip r:embed="rId1"/>
        <a:stretch>
          <a:fillRect/>
        </a:stretch>
      </xdr:blipFill>
      <xdr:spPr>
        <a:xfrm>
          <a:off x="28222575" y="5600700"/>
          <a:ext cx="9124950" cy="4800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Blad1">
    <pageSetUpPr fitToPage="1"/>
  </sheetPr>
  <dimension ref="A12:A24"/>
  <sheetViews>
    <sheetView showGridLines="0" zoomScalePageLayoutView="80" workbookViewId="0" topLeftCell="A331">
      <selection activeCell="A24" sqref="A24"/>
    </sheetView>
  </sheetViews>
  <sheetFormatPr defaultColWidth="11.421875" defaultRowHeight="12.75"/>
  <cols>
    <col min="1" max="1" width="123.421875" style="1" customWidth="1"/>
    <col min="2" max="16384" width="11.421875" style="1" customWidth="1"/>
  </cols>
  <sheetData>
    <row r="12" s="4" customFormat="1" ht="24">
      <c r="A12" s="2" t="s">
        <v>84</v>
      </c>
    </row>
    <row r="13" s="4" customFormat="1" ht="24">
      <c r="A13" s="2" t="s">
        <v>22</v>
      </c>
    </row>
    <row r="14" s="4" customFormat="1" ht="24">
      <c r="A14" s="2" t="s">
        <v>107</v>
      </c>
    </row>
    <row r="15" ht="24">
      <c r="A15" s="2"/>
    </row>
    <row r="16" ht="15">
      <c r="A16" s="14" t="s">
        <v>108</v>
      </c>
    </row>
    <row r="17" ht="24">
      <c r="A17" s="2"/>
    </row>
    <row r="21" ht="45">
      <c r="A21" s="3" t="s">
        <v>4</v>
      </c>
    </row>
    <row r="24" ht="12.75">
      <c r="A24" s="92">
        <v>1.15</v>
      </c>
    </row>
  </sheetData>
  <sheetProtection password="D09A" sheet="1" formatColumns="0" formatRows="0"/>
  <printOptions/>
  <pageMargins left="0.75" right="0.75" top="1" bottom="1" header="0.5" footer="0.5"/>
  <pageSetup fitToHeight="1" fitToWidth="1" horizontalDpi="600" verticalDpi="600" orientation="portrait" paperSize="9" scale="71"/>
</worksheet>
</file>

<file path=xl/worksheets/sheet2.xml><?xml version="1.0" encoding="utf-8"?>
<worksheet xmlns="http://schemas.openxmlformats.org/spreadsheetml/2006/main" xmlns:r="http://schemas.openxmlformats.org/officeDocument/2006/relationships">
  <sheetPr codeName="Sheet4">
    <pageSetUpPr fitToPage="1"/>
  </sheetPr>
  <dimension ref="B1:AX199"/>
  <sheetViews>
    <sheetView showGridLines="0" tabSelected="1" zoomScale="156" zoomScaleNormal="156" workbookViewId="0" topLeftCell="A1">
      <selection activeCell="B158" sqref="B158:I158"/>
    </sheetView>
  </sheetViews>
  <sheetFormatPr defaultColWidth="11.421875" defaultRowHeight="12.75"/>
  <cols>
    <col min="1" max="1" width="2.00390625" style="49" customWidth="1"/>
    <col min="2" max="7" width="9.7109375" style="49" customWidth="1"/>
    <col min="8" max="8" width="18.28125" style="49" customWidth="1"/>
    <col min="9" max="9" width="14.00390625" style="49" customWidth="1"/>
    <col min="10" max="15" width="9.7109375" style="49" customWidth="1"/>
    <col min="16" max="16" width="12.140625" style="49" customWidth="1"/>
    <col min="17" max="17" width="16.00390625" style="49" customWidth="1"/>
    <col min="18" max="18" width="14.7109375" style="49" customWidth="1"/>
    <col min="19" max="21" width="4.00390625" style="49" customWidth="1"/>
    <col min="22" max="22" width="9.140625" style="49" customWidth="1"/>
    <col min="23" max="25" width="5.421875" style="49" customWidth="1"/>
    <col min="26" max="27" width="11.421875" style="49" customWidth="1"/>
    <col min="28" max="28" width="9.140625" style="49" customWidth="1"/>
    <col min="29" max="30" width="11.421875" style="49" customWidth="1"/>
    <col min="31" max="33" width="9.140625" style="49" hidden="1" customWidth="1"/>
    <col min="34" max="16384" width="11.421875" style="49" customWidth="1"/>
  </cols>
  <sheetData>
    <row r="1" ht="12.75">
      <c r="R1" s="43" t="str">
        <f>"Avrop nr: "&amp;E17</f>
        <v>Avrop nr: SLU.ua.2022.2.4.4-536</v>
      </c>
    </row>
    <row r="3" spans="2:37" ht="24">
      <c r="B3" s="377" t="s">
        <v>82</v>
      </c>
      <c r="C3" s="377"/>
      <c r="D3" s="378"/>
      <c r="E3" s="378"/>
      <c r="K3" s="379" t="s">
        <v>83</v>
      </c>
      <c r="L3" s="380"/>
      <c r="M3" s="378"/>
      <c r="O3" s="383" t="str">
        <f>IF(LarmStatus,"Minst ett av de obligatoriska kraven är inte ifyllda eller besvarde med Nej","")</f>
        <v>Minst ett av de obligatoriska kraven är inte ifyllda eller besvarde med Nej</v>
      </c>
      <c r="P3" s="383"/>
      <c r="Q3" s="383"/>
      <c r="R3" s="383"/>
      <c r="S3" s="50"/>
      <c r="T3" s="50"/>
      <c r="X3" s="50"/>
      <c r="Z3" s="51"/>
      <c r="AE3" s="50"/>
      <c r="AF3" s="50"/>
      <c r="AG3" s="50" t="b">
        <f>OR(AG4:AG211)</f>
        <v>1</v>
      </c>
      <c r="AH3" s="52"/>
      <c r="AI3" s="52"/>
      <c r="AJ3" s="52"/>
      <c r="AK3" s="52"/>
    </row>
    <row r="4" spans="2:32" ht="32.25" customHeight="1">
      <c r="B4" s="362" t="s">
        <v>238</v>
      </c>
      <c r="C4" s="363"/>
      <c r="D4" s="363"/>
      <c r="E4" s="363"/>
      <c r="F4" s="363"/>
      <c r="G4" s="363"/>
      <c r="H4" s="363"/>
      <c r="I4" s="364"/>
      <c r="J4" s="53"/>
      <c r="K4" s="355" t="s">
        <v>24</v>
      </c>
      <c r="L4" s="356"/>
      <c r="M4" s="356"/>
      <c r="N4" s="356"/>
      <c r="O4" s="356"/>
      <c r="P4" s="356"/>
      <c r="Q4" s="356"/>
      <c r="R4" s="357"/>
      <c r="AF4" s="54"/>
    </row>
    <row r="5" spans="2:50" ht="73.5" customHeight="1">
      <c r="B5" s="365"/>
      <c r="C5" s="366"/>
      <c r="D5" s="366"/>
      <c r="E5" s="366"/>
      <c r="F5" s="366"/>
      <c r="G5" s="366"/>
      <c r="H5" s="366"/>
      <c r="I5" s="367"/>
      <c r="J5" s="53"/>
      <c r="K5" s="358"/>
      <c r="L5" s="359"/>
      <c r="M5" s="359"/>
      <c r="N5" s="359"/>
      <c r="O5" s="359"/>
      <c r="P5" s="359"/>
      <c r="Q5" s="359"/>
      <c r="R5" s="360"/>
      <c r="X5" s="81"/>
      <c r="Y5" s="83"/>
      <c r="Z5" s="83"/>
      <c r="AA5" s="83"/>
      <c r="AB5" s="83"/>
      <c r="AC5" s="83"/>
      <c r="AH5" s="83"/>
      <c r="AI5" s="83"/>
      <c r="AJ5" s="83"/>
      <c r="AK5" s="83"/>
      <c r="AL5" s="83"/>
      <c r="AM5" s="83"/>
      <c r="AN5" s="83"/>
      <c r="AO5" s="83"/>
      <c r="AP5" s="83"/>
      <c r="AQ5" s="83"/>
      <c r="AR5" s="83"/>
      <c r="AS5" s="83"/>
      <c r="AT5" s="84"/>
      <c r="AU5" s="84"/>
      <c r="AV5" s="84"/>
      <c r="AW5" s="84"/>
      <c r="AX5" s="84"/>
    </row>
    <row r="6" spans="2:50" ht="7.5" customHeight="1">
      <c r="B6" s="361"/>
      <c r="C6" s="361"/>
      <c r="D6" s="361"/>
      <c r="E6" s="361"/>
      <c r="F6" s="361"/>
      <c r="G6" s="361"/>
      <c r="H6" s="361"/>
      <c r="I6" s="361"/>
      <c r="J6" s="53"/>
      <c r="K6" s="55"/>
      <c r="L6" s="16"/>
      <c r="M6" s="16"/>
      <c r="N6" s="16"/>
      <c r="O6" s="16"/>
      <c r="P6" s="16"/>
      <c r="Q6" s="16"/>
      <c r="R6" s="16"/>
      <c r="X6" s="81"/>
      <c r="Y6" s="83"/>
      <c r="Z6" s="83"/>
      <c r="AA6" s="83"/>
      <c r="AB6" s="83"/>
      <c r="AC6" s="83"/>
      <c r="AH6" s="83"/>
      <c r="AI6" s="83"/>
      <c r="AJ6" s="83"/>
      <c r="AK6" s="83"/>
      <c r="AL6" s="83"/>
      <c r="AM6" s="83"/>
      <c r="AN6" s="83"/>
      <c r="AO6" s="83"/>
      <c r="AP6" s="83"/>
      <c r="AQ6" s="83"/>
      <c r="AR6" s="83"/>
      <c r="AS6" s="83"/>
      <c r="AT6" s="84"/>
      <c r="AU6" s="84"/>
      <c r="AV6" s="84"/>
      <c r="AW6" s="84"/>
      <c r="AX6" s="84"/>
    </row>
    <row r="7" spans="2:16" s="107" customFormat="1" ht="54" customHeight="1">
      <c r="B7" s="334" t="s">
        <v>237</v>
      </c>
      <c r="C7" s="312"/>
      <c r="D7" s="313"/>
      <c r="E7" s="338" t="s">
        <v>118</v>
      </c>
      <c r="F7" s="339"/>
      <c r="G7" s="339"/>
      <c r="H7" s="339"/>
      <c r="I7" s="340"/>
      <c r="L7" s="120"/>
      <c r="M7" s="138"/>
      <c r="P7" s="120"/>
    </row>
    <row r="8" spans="2:50" ht="12.75">
      <c r="B8" s="361"/>
      <c r="C8" s="361"/>
      <c r="D8" s="361"/>
      <c r="E8" s="361"/>
      <c r="F8" s="361"/>
      <c r="G8" s="361"/>
      <c r="H8" s="361"/>
      <c r="I8" s="361"/>
      <c r="J8" s="53"/>
      <c r="K8" s="55"/>
      <c r="L8" s="16"/>
      <c r="M8" s="16"/>
      <c r="N8" s="16"/>
      <c r="O8" s="16"/>
      <c r="P8" s="120"/>
      <c r="Q8" s="16"/>
      <c r="R8" s="16"/>
      <c r="X8" s="81"/>
      <c r="Y8" s="83"/>
      <c r="Z8" s="83"/>
      <c r="AA8" s="83"/>
      <c r="AB8" s="83"/>
      <c r="AC8" s="83"/>
      <c r="AH8" s="83"/>
      <c r="AI8" s="83"/>
      <c r="AJ8" s="83"/>
      <c r="AK8" s="83"/>
      <c r="AL8" s="83"/>
      <c r="AM8" s="83"/>
      <c r="AN8" s="83"/>
      <c r="AO8" s="83"/>
      <c r="AP8" s="83"/>
      <c r="AQ8" s="83"/>
      <c r="AR8" s="83"/>
      <c r="AS8" s="83"/>
      <c r="AT8" s="84"/>
      <c r="AU8" s="84"/>
      <c r="AV8" s="84"/>
      <c r="AW8" s="84"/>
      <c r="AX8" s="84"/>
    </row>
    <row r="9" spans="2:50" s="57" customFormat="1" ht="18" customHeight="1">
      <c r="B9" s="368" t="s">
        <v>78</v>
      </c>
      <c r="C9" s="368"/>
      <c r="D9" s="368"/>
      <c r="E9" s="368"/>
      <c r="F9" s="368"/>
      <c r="G9" s="368"/>
      <c r="H9" s="368"/>
      <c r="I9" s="368"/>
      <c r="J9" s="53"/>
      <c r="K9" s="56" t="s">
        <v>25</v>
      </c>
      <c r="L9" s="16"/>
      <c r="M9" s="16"/>
      <c r="N9" s="16"/>
      <c r="O9" s="120"/>
      <c r="P9" s="16"/>
      <c r="Q9" s="16"/>
      <c r="R9" s="16"/>
      <c r="X9" s="81"/>
      <c r="Y9" s="83"/>
      <c r="Z9" s="83"/>
      <c r="AA9" s="83"/>
      <c r="AB9" s="83"/>
      <c r="AC9" s="83"/>
      <c r="AH9" s="83"/>
      <c r="AI9" s="83"/>
      <c r="AJ9" s="83"/>
      <c r="AK9" s="83"/>
      <c r="AL9" s="83"/>
      <c r="AM9" s="83"/>
      <c r="AN9" s="83"/>
      <c r="AO9" s="83"/>
      <c r="AP9" s="83"/>
      <c r="AQ9" s="83"/>
      <c r="AR9" s="83"/>
      <c r="AS9" s="83"/>
      <c r="AT9" s="84"/>
      <c r="AU9" s="84"/>
      <c r="AV9" s="84"/>
      <c r="AW9" s="84"/>
      <c r="AX9" s="84"/>
    </row>
    <row r="10" spans="2:50" ht="27.75" customHeight="1">
      <c r="B10" s="257" t="s">
        <v>5</v>
      </c>
      <c r="C10" s="258"/>
      <c r="D10" s="258"/>
      <c r="E10" s="258"/>
      <c r="F10" s="258"/>
      <c r="G10" s="258"/>
      <c r="H10" s="257" t="s">
        <v>27</v>
      </c>
      <c r="I10" s="259"/>
      <c r="J10" s="58"/>
      <c r="K10" s="260" t="s">
        <v>26</v>
      </c>
      <c r="L10" s="260"/>
      <c r="M10" s="260"/>
      <c r="N10" s="260"/>
      <c r="O10" s="260"/>
      <c r="P10" s="260"/>
      <c r="Q10" s="260" t="s">
        <v>27</v>
      </c>
      <c r="R10" s="260"/>
      <c r="X10" s="81"/>
      <c r="Y10" s="83"/>
      <c r="Z10" s="83"/>
      <c r="AA10" s="83"/>
      <c r="AB10" s="83"/>
      <c r="AC10" s="83"/>
      <c r="AH10" s="83"/>
      <c r="AI10" s="83"/>
      <c r="AJ10" s="83"/>
      <c r="AK10" s="83"/>
      <c r="AL10" s="83"/>
      <c r="AM10" s="83"/>
      <c r="AN10" s="83"/>
      <c r="AO10" s="83"/>
      <c r="AP10" s="83"/>
      <c r="AQ10" s="83"/>
      <c r="AR10" s="83"/>
      <c r="AS10" s="83"/>
      <c r="AT10" s="84"/>
      <c r="AU10" s="84"/>
      <c r="AV10" s="84"/>
      <c r="AW10" s="84"/>
      <c r="AX10" s="84"/>
    </row>
    <row r="11" spans="2:50" ht="19.5" customHeight="1">
      <c r="B11" s="289" t="s">
        <v>305</v>
      </c>
      <c r="C11" s="290"/>
      <c r="D11" s="290"/>
      <c r="E11" s="290"/>
      <c r="F11" s="290"/>
      <c r="G11" s="290"/>
      <c r="H11" s="289" t="s">
        <v>293</v>
      </c>
      <c r="I11" s="291"/>
      <c r="J11" s="17"/>
      <c r="K11" s="369"/>
      <c r="L11" s="369"/>
      <c r="M11" s="369"/>
      <c r="N11" s="369"/>
      <c r="O11" s="369"/>
      <c r="P11" s="369"/>
      <c r="Q11" s="256"/>
      <c r="R11" s="256"/>
      <c r="X11" s="81"/>
      <c r="Y11" s="83"/>
      <c r="Z11" s="83"/>
      <c r="AA11" s="83"/>
      <c r="AB11" s="83"/>
      <c r="AC11" s="83"/>
      <c r="AH11" s="83"/>
      <c r="AI11" s="83"/>
      <c r="AJ11" s="83"/>
      <c r="AK11" s="83"/>
      <c r="AL11" s="83"/>
      <c r="AM11" s="83"/>
      <c r="AN11" s="83"/>
      <c r="AO11" s="83"/>
      <c r="AP11" s="83"/>
      <c r="AQ11" s="83"/>
      <c r="AR11" s="83"/>
      <c r="AS11" s="83"/>
      <c r="AT11" s="84"/>
      <c r="AU11" s="84"/>
      <c r="AV11" s="84"/>
      <c r="AW11" s="84"/>
      <c r="AX11" s="84"/>
    </row>
    <row r="12" spans="2:50" s="59" customFormat="1" ht="27.75" customHeight="1">
      <c r="B12" s="293" t="s">
        <v>6</v>
      </c>
      <c r="C12" s="293"/>
      <c r="D12" s="293"/>
      <c r="E12" s="293" t="s">
        <v>3</v>
      </c>
      <c r="F12" s="293"/>
      <c r="G12" s="293"/>
      <c r="H12" s="293"/>
      <c r="I12" s="293"/>
      <c r="K12" s="260" t="s">
        <v>0</v>
      </c>
      <c r="L12" s="260"/>
      <c r="M12" s="260"/>
      <c r="N12" s="260"/>
      <c r="O12" s="260" t="s">
        <v>99</v>
      </c>
      <c r="P12" s="260"/>
      <c r="Q12" s="260"/>
      <c r="R12" s="260"/>
      <c r="X12" s="81"/>
      <c r="Y12" s="83"/>
      <c r="Z12" s="83"/>
      <c r="AA12" s="83"/>
      <c r="AB12" s="83"/>
      <c r="AC12" s="83"/>
      <c r="AH12" s="83"/>
      <c r="AI12" s="83"/>
      <c r="AJ12" s="83"/>
      <c r="AK12" s="83"/>
      <c r="AL12" s="83"/>
      <c r="AM12" s="83"/>
      <c r="AN12" s="83"/>
      <c r="AO12" s="83"/>
      <c r="AP12" s="83"/>
      <c r="AQ12" s="83"/>
      <c r="AR12" s="83"/>
      <c r="AS12" s="83"/>
      <c r="AT12" s="84"/>
      <c r="AU12" s="84"/>
      <c r="AV12" s="84"/>
      <c r="AW12" s="84"/>
      <c r="AX12" s="84"/>
    </row>
    <row r="13" spans="2:50" ht="19.5" customHeight="1">
      <c r="B13" s="287" t="s">
        <v>311</v>
      </c>
      <c r="C13" s="287"/>
      <c r="D13" s="287"/>
      <c r="E13" s="287" t="s">
        <v>291</v>
      </c>
      <c r="F13" s="287"/>
      <c r="G13" s="287"/>
      <c r="H13" s="287" t="s">
        <v>292</v>
      </c>
      <c r="I13" s="287"/>
      <c r="K13" s="256"/>
      <c r="L13" s="256"/>
      <c r="M13" s="256"/>
      <c r="N13" s="256"/>
      <c r="O13" s="256"/>
      <c r="P13" s="256"/>
      <c r="Q13" s="256"/>
      <c r="R13" s="256"/>
      <c r="X13" s="81"/>
      <c r="Y13" s="83"/>
      <c r="Z13" s="83"/>
      <c r="AA13" s="83"/>
      <c r="AB13" s="83"/>
      <c r="AC13" s="83"/>
      <c r="AH13" s="83"/>
      <c r="AI13" s="83"/>
      <c r="AJ13" s="83"/>
      <c r="AK13" s="83"/>
      <c r="AL13" s="83"/>
      <c r="AM13" s="83"/>
      <c r="AN13" s="83"/>
      <c r="AO13" s="83"/>
      <c r="AP13" s="83"/>
      <c r="AQ13" s="83"/>
      <c r="AR13" s="83"/>
      <c r="AS13" s="83"/>
      <c r="AT13" s="84"/>
      <c r="AU13" s="84"/>
      <c r="AV13" s="84"/>
      <c r="AW13" s="84"/>
      <c r="AX13" s="84"/>
    </row>
    <row r="14" spans="2:50" ht="27.75" customHeight="1">
      <c r="B14" s="257" t="s">
        <v>71</v>
      </c>
      <c r="C14" s="258"/>
      <c r="D14" s="258"/>
      <c r="E14" s="258"/>
      <c r="F14" s="258"/>
      <c r="G14" s="259"/>
      <c r="H14" s="257" t="s">
        <v>73</v>
      </c>
      <c r="I14" s="259"/>
      <c r="J14" s="59"/>
      <c r="K14" s="260" t="s">
        <v>6</v>
      </c>
      <c r="L14" s="260"/>
      <c r="M14" s="260"/>
      <c r="N14" s="260"/>
      <c r="O14" s="260" t="s">
        <v>3</v>
      </c>
      <c r="P14" s="260"/>
      <c r="Q14" s="260" t="s">
        <v>72</v>
      </c>
      <c r="R14" s="260"/>
      <c r="X14" s="81"/>
      <c r="Y14" s="83"/>
      <c r="Z14" s="83"/>
      <c r="AA14" s="83"/>
      <c r="AB14" s="83"/>
      <c r="AC14" s="83"/>
      <c r="AH14" s="83"/>
      <c r="AI14" s="83"/>
      <c r="AJ14" s="83"/>
      <c r="AK14" s="83"/>
      <c r="AL14" s="83"/>
      <c r="AM14" s="83"/>
      <c r="AN14" s="83"/>
      <c r="AO14" s="83"/>
      <c r="AP14" s="83"/>
      <c r="AQ14" s="83"/>
      <c r="AR14" s="83"/>
      <c r="AS14" s="83"/>
      <c r="AT14" s="84"/>
      <c r="AU14" s="84"/>
      <c r="AV14" s="84"/>
      <c r="AW14" s="84"/>
      <c r="AX14" s="84"/>
    </row>
    <row r="15" spans="2:50" ht="19.5" customHeight="1">
      <c r="B15" s="289" t="s">
        <v>310</v>
      </c>
      <c r="C15" s="290"/>
      <c r="D15" s="290"/>
      <c r="E15" s="290"/>
      <c r="F15" s="290"/>
      <c r="G15" s="291"/>
      <c r="H15" s="289" t="s">
        <v>317</v>
      </c>
      <c r="I15" s="291"/>
      <c r="J15" s="59"/>
      <c r="K15" s="256"/>
      <c r="L15" s="256"/>
      <c r="M15" s="256"/>
      <c r="N15" s="256"/>
      <c r="O15" s="256"/>
      <c r="P15" s="256"/>
      <c r="Q15" s="256"/>
      <c r="R15" s="256"/>
      <c r="X15" s="81"/>
      <c r="Y15" s="83"/>
      <c r="Z15" s="83"/>
      <c r="AA15" s="83"/>
      <c r="AB15" s="83"/>
      <c r="AC15" s="83"/>
      <c r="AH15" s="83"/>
      <c r="AI15" s="83"/>
      <c r="AJ15" s="83"/>
      <c r="AK15" s="83"/>
      <c r="AL15" s="83"/>
      <c r="AM15" s="83"/>
      <c r="AN15" s="83"/>
      <c r="AO15" s="83"/>
      <c r="AP15" s="83"/>
      <c r="AQ15" s="83"/>
      <c r="AR15" s="83"/>
      <c r="AS15" s="83"/>
      <c r="AT15" s="84"/>
      <c r="AU15" s="84"/>
      <c r="AV15" s="84"/>
      <c r="AW15" s="84"/>
      <c r="AX15" s="84"/>
    </row>
    <row r="16" spans="2:50" ht="27.75" customHeight="1">
      <c r="B16" s="293" t="s">
        <v>0</v>
      </c>
      <c r="C16" s="293"/>
      <c r="D16" s="293"/>
      <c r="E16" s="293" t="s">
        <v>145</v>
      </c>
      <c r="F16" s="293"/>
      <c r="G16" s="293"/>
      <c r="H16" s="293" t="s">
        <v>23</v>
      </c>
      <c r="I16" s="293"/>
      <c r="K16" s="260" t="s">
        <v>1</v>
      </c>
      <c r="L16" s="260"/>
      <c r="M16" s="260"/>
      <c r="N16" s="260" t="s">
        <v>28</v>
      </c>
      <c r="O16" s="260"/>
      <c r="P16" s="260"/>
      <c r="Q16" s="260" t="s">
        <v>29</v>
      </c>
      <c r="R16" s="260"/>
      <c r="X16" s="81"/>
      <c r="Y16" s="83"/>
      <c r="Z16" s="83"/>
      <c r="AA16" s="83"/>
      <c r="AB16" s="83"/>
      <c r="AC16" s="83"/>
      <c r="AH16" s="83"/>
      <c r="AI16" s="83"/>
      <c r="AJ16" s="83"/>
      <c r="AK16" s="83"/>
      <c r="AL16" s="83"/>
      <c r="AM16" s="83"/>
      <c r="AN16" s="83"/>
      <c r="AO16" s="83"/>
      <c r="AP16" s="83"/>
      <c r="AQ16" s="83"/>
      <c r="AR16" s="83"/>
      <c r="AS16" s="83"/>
      <c r="AT16" s="84"/>
      <c r="AU16" s="84"/>
      <c r="AV16" s="84"/>
      <c r="AW16" s="84"/>
      <c r="AX16" s="84"/>
    </row>
    <row r="17" spans="2:50" ht="19.5" customHeight="1">
      <c r="B17" s="287" t="s">
        <v>318</v>
      </c>
      <c r="C17" s="287"/>
      <c r="D17" s="287"/>
      <c r="E17" s="287" t="s">
        <v>321</v>
      </c>
      <c r="F17" s="287"/>
      <c r="G17" s="287"/>
      <c r="H17" s="287"/>
      <c r="I17" s="287"/>
      <c r="K17" s="256"/>
      <c r="L17" s="256"/>
      <c r="M17" s="256"/>
      <c r="N17" s="256"/>
      <c r="O17" s="256"/>
      <c r="P17" s="256"/>
      <c r="Q17" s="256"/>
      <c r="R17" s="256"/>
      <c r="X17" s="81"/>
      <c r="Y17" s="83"/>
      <c r="Z17" s="83"/>
      <c r="AA17" s="83"/>
      <c r="AB17" s="83"/>
      <c r="AC17" s="83"/>
      <c r="AH17" s="83"/>
      <c r="AI17" s="83"/>
      <c r="AJ17" s="83"/>
      <c r="AK17" s="83"/>
      <c r="AL17" s="83"/>
      <c r="AM17" s="83"/>
      <c r="AN17" s="83"/>
      <c r="AO17" s="83"/>
      <c r="AP17" s="83"/>
      <c r="AQ17" s="83"/>
      <c r="AR17" s="83"/>
      <c r="AS17" s="83"/>
      <c r="AT17" s="84"/>
      <c r="AU17" s="84"/>
      <c r="AV17" s="84"/>
      <c r="AW17" s="84"/>
      <c r="AX17" s="84"/>
    </row>
    <row r="18" spans="2:50" ht="27.75" customHeight="1">
      <c r="B18" s="257" t="s">
        <v>1</v>
      </c>
      <c r="C18" s="258"/>
      <c r="D18" s="259"/>
      <c r="E18" s="257" t="s">
        <v>226</v>
      </c>
      <c r="F18" s="258"/>
      <c r="G18" s="258"/>
      <c r="H18" s="258"/>
      <c r="I18" s="259"/>
      <c r="K18" s="370" t="s">
        <v>30</v>
      </c>
      <c r="L18" s="371"/>
      <c r="M18" s="372"/>
      <c r="N18" s="370" t="s">
        <v>86</v>
      </c>
      <c r="O18" s="371"/>
      <c r="P18" s="371"/>
      <c r="Q18" s="371"/>
      <c r="R18" s="372"/>
      <c r="X18" s="81"/>
      <c r="Y18" s="83"/>
      <c r="Z18" s="83"/>
      <c r="AA18" s="83"/>
      <c r="AB18" s="83"/>
      <c r="AC18" s="83"/>
      <c r="AH18" s="83"/>
      <c r="AI18" s="83"/>
      <c r="AJ18" s="83"/>
      <c r="AK18" s="83"/>
      <c r="AL18" s="83"/>
      <c r="AM18" s="83"/>
      <c r="AN18" s="83"/>
      <c r="AO18" s="83"/>
      <c r="AP18" s="83"/>
      <c r="AQ18" s="83"/>
      <c r="AR18" s="83"/>
      <c r="AS18" s="83"/>
      <c r="AT18" s="84"/>
      <c r="AU18" s="84"/>
      <c r="AV18" s="84"/>
      <c r="AW18" s="84"/>
      <c r="AX18" s="84"/>
    </row>
    <row r="19" spans="2:50" ht="19.5" customHeight="1">
      <c r="B19" s="289" t="s">
        <v>319</v>
      </c>
      <c r="C19" s="290"/>
      <c r="D19" s="291"/>
      <c r="E19" s="289" t="s">
        <v>320</v>
      </c>
      <c r="F19" s="290"/>
      <c r="G19" s="290"/>
      <c r="H19" s="290"/>
      <c r="I19" s="291"/>
      <c r="K19" s="301"/>
      <c r="L19" s="302"/>
      <c r="M19" s="303"/>
      <c r="N19" s="304"/>
      <c r="O19" s="305"/>
      <c r="P19" s="305"/>
      <c r="Q19" s="305"/>
      <c r="R19" s="306"/>
      <c r="X19" s="81"/>
      <c r="Y19" s="83"/>
      <c r="Z19" s="83"/>
      <c r="AA19" s="83"/>
      <c r="AB19" s="83"/>
      <c r="AC19" s="83"/>
      <c r="AH19" s="83"/>
      <c r="AI19" s="83"/>
      <c r="AJ19" s="83"/>
      <c r="AK19" s="83"/>
      <c r="AL19" s="83"/>
      <c r="AM19" s="83"/>
      <c r="AN19" s="83"/>
      <c r="AO19" s="83"/>
      <c r="AP19" s="83"/>
      <c r="AQ19" s="83"/>
      <c r="AR19" s="83"/>
      <c r="AS19" s="83"/>
      <c r="AT19" s="84"/>
      <c r="AU19" s="84"/>
      <c r="AV19" s="84"/>
      <c r="AW19" s="84"/>
      <c r="AX19" s="84"/>
    </row>
    <row r="20" spans="24:50" ht="12.75" customHeight="1">
      <c r="X20" s="81"/>
      <c r="Y20" s="83"/>
      <c r="Z20" s="83"/>
      <c r="AA20" s="83"/>
      <c r="AB20" s="83"/>
      <c r="AC20" s="83"/>
      <c r="AH20" s="83"/>
      <c r="AI20" s="83"/>
      <c r="AJ20" s="83"/>
      <c r="AK20" s="83"/>
      <c r="AL20" s="83"/>
      <c r="AM20" s="83"/>
      <c r="AN20" s="83"/>
      <c r="AO20" s="83"/>
      <c r="AP20" s="83"/>
      <c r="AQ20" s="83"/>
      <c r="AR20" s="83"/>
      <c r="AS20" s="83"/>
      <c r="AT20" s="84"/>
      <c r="AU20" s="84"/>
      <c r="AV20" s="84"/>
      <c r="AW20" s="84"/>
      <c r="AX20" s="84"/>
    </row>
    <row r="21" spans="2:33" ht="12.75">
      <c r="B21" s="66" t="s">
        <v>75</v>
      </c>
      <c r="C21" s="65"/>
      <c r="D21" s="65"/>
      <c r="E21" s="65"/>
      <c r="F21" s="65"/>
      <c r="G21" s="65"/>
      <c r="K21" s="66" t="s">
        <v>67</v>
      </c>
      <c r="L21" s="65"/>
      <c r="M21" s="65"/>
      <c r="N21" s="65"/>
      <c r="O21" s="65"/>
      <c r="P21" s="67"/>
      <c r="AE21" s="62"/>
      <c r="AF21" s="62"/>
      <c r="AG21" s="62"/>
    </row>
    <row r="22" spans="2:33" ht="19.5" customHeight="1">
      <c r="B22" s="218" t="s">
        <v>74</v>
      </c>
      <c r="C22" s="218"/>
      <c r="D22" s="218"/>
      <c r="E22" s="218"/>
      <c r="F22" s="218"/>
      <c r="G22" s="218"/>
      <c r="H22" s="218"/>
      <c r="I22" s="218"/>
      <c r="K22" s="215" t="s">
        <v>39</v>
      </c>
      <c r="L22" s="216"/>
      <c r="M22" s="216"/>
      <c r="N22" s="217"/>
      <c r="O22" s="205"/>
      <c r="P22" s="67"/>
      <c r="AE22" s="62"/>
      <c r="AF22" s="88" t="b">
        <f>IF(COUNTA(B23:I25)&gt;0,TRUE,FALSE)</f>
        <v>1</v>
      </c>
      <c r="AG22" s="49" t="b">
        <f>IF(AND(AF22,O22&lt;&gt;"Ja"),TRUE,FALSE)</f>
        <v>1</v>
      </c>
    </row>
    <row r="23" spans="2:33" ht="19.5" customHeight="1">
      <c r="B23" s="288" t="s">
        <v>294</v>
      </c>
      <c r="C23" s="288"/>
      <c r="D23" s="288"/>
      <c r="E23" s="288"/>
      <c r="F23" s="288"/>
      <c r="G23" s="288"/>
      <c r="H23" s="288"/>
      <c r="I23" s="288"/>
      <c r="K23" s="65"/>
      <c r="L23" s="65"/>
      <c r="M23" s="65"/>
      <c r="N23" s="65"/>
      <c r="O23" s="65"/>
      <c r="P23" s="65"/>
      <c r="AE23" s="62"/>
      <c r="AF23" s="62"/>
      <c r="AG23" s="62"/>
    </row>
    <row r="24" spans="2:33" ht="19.5" customHeight="1">
      <c r="B24" s="288" t="s">
        <v>295</v>
      </c>
      <c r="C24" s="288"/>
      <c r="D24" s="288"/>
      <c r="E24" s="288"/>
      <c r="F24" s="288"/>
      <c r="G24" s="288"/>
      <c r="H24" s="288"/>
      <c r="I24" s="288"/>
      <c r="K24" s="65"/>
      <c r="L24" s="65"/>
      <c r="M24" s="65"/>
      <c r="N24" s="65"/>
      <c r="O24" s="65"/>
      <c r="P24" s="65"/>
      <c r="AE24" s="62"/>
      <c r="AF24" s="62"/>
      <c r="AG24" s="62"/>
    </row>
    <row r="25" spans="2:33" ht="19.5" customHeight="1">
      <c r="B25" s="288" t="s">
        <v>296</v>
      </c>
      <c r="C25" s="288"/>
      <c r="D25" s="288"/>
      <c r="E25" s="288"/>
      <c r="F25" s="288"/>
      <c r="G25" s="288"/>
      <c r="H25" s="288"/>
      <c r="I25" s="288"/>
      <c r="K25" s="65"/>
      <c r="L25" s="65"/>
      <c r="M25" s="65"/>
      <c r="N25" s="65"/>
      <c r="O25" s="65"/>
      <c r="P25" s="65"/>
      <c r="AE25" s="62"/>
      <c r="AF25" s="62"/>
      <c r="AG25" s="62"/>
    </row>
    <row r="26" spans="11:33" ht="5.25" customHeight="1">
      <c r="K26" s="65"/>
      <c r="L26" s="65"/>
      <c r="M26" s="65"/>
      <c r="N26" s="65"/>
      <c r="O26" s="65"/>
      <c r="P26" s="65"/>
      <c r="AE26" s="62"/>
      <c r="AF26" s="62"/>
      <c r="AG26" s="62"/>
    </row>
    <row r="27" spans="2:33" ht="12.75">
      <c r="B27" s="66" t="s">
        <v>275</v>
      </c>
      <c r="C27" s="65"/>
      <c r="D27" s="65"/>
      <c r="E27" s="65"/>
      <c r="F27" s="65"/>
      <c r="G27" s="65"/>
      <c r="K27" s="66" t="s">
        <v>276</v>
      </c>
      <c r="L27" s="65"/>
      <c r="M27" s="65"/>
      <c r="N27" s="65"/>
      <c r="O27" s="65"/>
      <c r="P27" s="67"/>
      <c r="AE27" s="62"/>
      <c r="AF27" s="62"/>
      <c r="AG27" s="62"/>
    </row>
    <row r="28" spans="2:33" ht="19.5" customHeight="1">
      <c r="B28" s="200" t="s">
        <v>299</v>
      </c>
      <c r="K28" s="215" t="s">
        <v>39</v>
      </c>
      <c r="L28" s="216"/>
      <c r="M28" s="216"/>
      <c r="N28" s="217"/>
      <c r="O28" s="201"/>
      <c r="P28" s="67"/>
      <c r="AE28" s="62"/>
      <c r="AF28" s="88" t="b">
        <f>IF(B28="Ja",TRUE,FALSE)</f>
        <v>1</v>
      </c>
      <c r="AG28" s="49" t="b">
        <f>IF(AND(AF28,O28&lt;&gt;"Ja"),TRUE,FALSE)</f>
        <v>1</v>
      </c>
    </row>
    <row r="29" spans="2:33" ht="12.75">
      <c r="B29" s="66" t="s">
        <v>277</v>
      </c>
      <c r="C29" s="65"/>
      <c r="D29" s="65"/>
      <c r="E29" s="65"/>
      <c r="F29" s="65"/>
      <c r="G29" s="65"/>
      <c r="K29" s="65"/>
      <c r="L29" s="65"/>
      <c r="M29" s="65"/>
      <c r="N29" s="65"/>
      <c r="O29" s="65"/>
      <c r="P29" s="67"/>
      <c r="AE29" s="62"/>
      <c r="AF29" s="62"/>
      <c r="AG29" s="62"/>
    </row>
    <row r="30" spans="2:16" ht="19.5" customHeight="1">
      <c r="B30" s="218" t="s">
        <v>245</v>
      </c>
      <c r="C30" s="218"/>
      <c r="D30" s="218"/>
      <c r="E30" s="218"/>
      <c r="F30" s="218"/>
      <c r="G30" s="218"/>
      <c r="H30" s="218"/>
      <c r="I30" s="218"/>
      <c r="K30" s="65"/>
      <c r="L30" s="65"/>
      <c r="M30" s="65"/>
      <c r="N30" s="65"/>
      <c r="O30" s="65"/>
      <c r="P30" s="67"/>
    </row>
    <row r="31" spans="2:33" ht="19.5" customHeight="1">
      <c r="B31" s="219" t="s">
        <v>302</v>
      </c>
      <c r="C31" s="219"/>
      <c r="D31" s="219"/>
      <c r="E31" s="219"/>
      <c r="F31" s="219"/>
      <c r="G31" s="219"/>
      <c r="H31" s="219"/>
      <c r="I31" s="219"/>
      <c r="K31" s="65"/>
      <c r="L31" s="65"/>
      <c r="M31" s="65"/>
      <c r="N31" s="65"/>
      <c r="O31" s="65"/>
      <c r="P31" s="65"/>
      <c r="AE31" s="62"/>
      <c r="AF31" s="62"/>
      <c r="AG31" s="62"/>
    </row>
    <row r="32" spans="2:33" ht="19.5" customHeight="1">
      <c r="B32" s="219" t="s">
        <v>303</v>
      </c>
      <c r="C32" s="219"/>
      <c r="D32" s="219"/>
      <c r="E32" s="219"/>
      <c r="F32" s="219"/>
      <c r="G32" s="219"/>
      <c r="H32" s="219"/>
      <c r="I32" s="219"/>
      <c r="K32" s="65"/>
      <c r="L32" s="65"/>
      <c r="M32" s="65"/>
      <c r="N32" s="65"/>
      <c r="O32" s="65"/>
      <c r="P32" s="65"/>
      <c r="AE32" s="62"/>
      <c r="AF32" s="62"/>
      <c r="AG32" s="62"/>
    </row>
    <row r="33" spans="2:33" ht="15" customHeight="1">
      <c r="B33" s="219" t="s">
        <v>304</v>
      </c>
      <c r="C33" s="219"/>
      <c r="D33" s="219"/>
      <c r="E33" s="219"/>
      <c r="F33" s="219"/>
      <c r="G33" s="219"/>
      <c r="H33" s="219"/>
      <c r="I33" s="219"/>
      <c r="K33" s="65"/>
      <c r="L33" s="65"/>
      <c r="M33" s="65"/>
      <c r="N33" s="65"/>
      <c r="O33" s="65"/>
      <c r="P33" s="65"/>
      <c r="AE33" s="62"/>
      <c r="AF33" s="62"/>
      <c r="AG33" s="62"/>
    </row>
    <row r="34" spans="11:33" ht="5.25" customHeight="1">
      <c r="K34" s="65"/>
      <c r="L34" s="65"/>
      <c r="M34" s="65"/>
      <c r="N34" s="65"/>
      <c r="O34" s="65"/>
      <c r="P34" s="65"/>
      <c r="AE34" s="62"/>
      <c r="AF34" s="62"/>
      <c r="AG34" s="62"/>
    </row>
    <row r="35" spans="2:50" ht="15.75" customHeight="1">
      <c r="B35" s="52" t="s">
        <v>239</v>
      </c>
      <c r="K35" s="52" t="s">
        <v>229</v>
      </c>
      <c r="X35" s="81"/>
      <c r="Y35" s="83"/>
      <c r="Z35" s="83"/>
      <c r="AA35" s="83"/>
      <c r="AB35" s="83"/>
      <c r="AC35" s="83"/>
      <c r="AH35" s="83"/>
      <c r="AI35" s="83"/>
      <c r="AJ35" s="83"/>
      <c r="AK35" s="83"/>
      <c r="AL35" s="83"/>
      <c r="AM35" s="83"/>
      <c r="AN35" s="83"/>
      <c r="AO35" s="83"/>
      <c r="AP35" s="83"/>
      <c r="AQ35" s="83"/>
      <c r="AR35" s="83"/>
      <c r="AS35" s="83"/>
      <c r="AT35" s="84"/>
      <c r="AU35" s="84"/>
      <c r="AV35" s="84"/>
      <c r="AW35" s="84"/>
      <c r="AX35" s="84"/>
    </row>
    <row r="36" spans="2:50" ht="15" customHeight="1">
      <c r="B36" s="381" t="s">
        <v>122</v>
      </c>
      <c r="C36" s="382"/>
      <c r="D36" s="382"/>
      <c r="E36" s="382"/>
      <c r="F36" s="382"/>
      <c r="G36" s="382"/>
      <c r="H36" s="382"/>
      <c r="I36" s="382"/>
      <c r="K36" s="292"/>
      <c r="L36" s="292"/>
      <c r="M36" s="292"/>
      <c r="N36" s="292"/>
      <c r="O36" s="292"/>
      <c r="P36" s="292"/>
      <c r="Q36" s="292"/>
      <c r="R36" s="292"/>
      <c r="X36" s="81"/>
      <c r="Y36" s="83"/>
      <c r="Z36" s="83"/>
      <c r="AA36" s="83"/>
      <c r="AB36" s="83"/>
      <c r="AC36" s="83"/>
      <c r="AH36" s="83"/>
      <c r="AI36" s="83"/>
      <c r="AJ36" s="83"/>
      <c r="AK36" s="83"/>
      <c r="AL36" s="83"/>
      <c r="AM36" s="83"/>
      <c r="AN36" s="83"/>
      <c r="AO36" s="83"/>
      <c r="AP36" s="83"/>
      <c r="AQ36" s="83"/>
      <c r="AR36" s="83"/>
      <c r="AS36" s="83"/>
      <c r="AT36" s="84"/>
      <c r="AU36" s="84"/>
      <c r="AV36" s="84"/>
      <c r="AW36" s="84"/>
      <c r="AX36" s="84"/>
    </row>
    <row r="37" spans="11:19" ht="39.75" customHeight="1">
      <c r="K37" s="292"/>
      <c r="L37" s="292"/>
      <c r="M37" s="292"/>
      <c r="N37" s="292"/>
      <c r="O37" s="292"/>
      <c r="P37" s="292"/>
      <c r="Q37" s="292"/>
      <c r="R37" s="292"/>
      <c r="S37" s="60"/>
    </row>
    <row r="38" spans="2:8" ht="17.25" customHeight="1">
      <c r="B38" s="82"/>
      <c r="C38" s="84" t="s">
        <v>58</v>
      </c>
      <c r="D38" s="84"/>
      <c r="E38" s="84"/>
      <c r="F38" s="84"/>
      <c r="G38" s="84"/>
      <c r="H38" s="84"/>
    </row>
    <row r="39" spans="2:9" ht="27.75" customHeight="1">
      <c r="B39" s="286" t="s">
        <v>59</v>
      </c>
      <c r="C39" s="286"/>
      <c r="D39" s="286" t="s">
        <v>104</v>
      </c>
      <c r="E39" s="286"/>
      <c r="G39" s="354" t="s">
        <v>87</v>
      </c>
      <c r="H39" s="354"/>
      <c r="I39" s="354"/>
    </row>
    <row r="40" spans="2:9" ht="19.5" customHeight="1">
      <c r="B40" s="273">
        <v>44614</v>
      </c>
      <c r="C40" s="274"/>
      <c r="D40" s="273">
        <v>44614</v>
      </c>
      <c r="E40" s="274"/>
      <c r="G40" s="300" t="s">
        <v>312</v>
      </c>
      <c r="H40" s="300"/>
      <c r="I40" s="300"/>
    </row>
    <row r="41" ht="12.75" customHeight="1"/>
    <row r="42" spans="2:5" ht="27.75" customHeight="1">
      <c r="B42" s="286" t="s">
        <v>60</v>
      </c>
      <c r="C42" s="286"/>
      <c r="D42" s="286" t="s">
        <v>61</v>
      </c>
      <c r="E42" s="286"/>
    </row>
    <row r="43" spans="2:16" ht="19.5" customHeight="1">
      <c r="B43" s="273">
        <v>44614</v>
      </c>
      <c r="C43" s="274"/>
      <c r="D43" s="273">
        <v>44642</v>
      </c>
      <c r="E43" s="274"/>
      <c r="G43" s="61"/>
      <c r="H43" s="61"/>
      <c r="I43" s="61"/>
      <c r="J43" s="61"/>
      <c r="K43" s="61"/>
      <c r="L43" s="61"/>
      <c r="M43" s="61"/>
      <c r="N43" s="57"/>
      <c r="O43" s="57"/>
      <c r="P43" s="57"/>
    </row>
    <row r="44" spans="6:8" ht="12.75" customHeight="1">
      <c r="F44" s="94"/>
      <c r="G44" s="48"/>
      <c r="H44" s="48"/>
    </row>
    <row r="45" spans="2:8" ht="12.75">
      <c r="B45" s="218" t="s">
        <v>31</v>
      </c>
      <c r="C45" s="218"/>
      <c r="D45" s="218"/>
      <c r="E45" s="218"/>
      <c r="F45" s="48"/>
      <c r="G45" s="48"/>
      <c r="H45" s="48"/>
    </row>
    <row r="46" spans="2:12" ht="19.5" customHeight="1">
      <c r="B46" s="270" t="s">
        <v>297</v>
      </c>
      <c r="C46" s="271"/>
      <c r="D46" s="271"/>
      <c r="E46" s="272"/>
      <c r="F46" s="48"/>
      <c r="G46" s="48"/>
      <c r="H46" s="48"/>
      <c r="I46" s="48"/>
      <c r="J46" s="48"/>
      <c r="K46" s="48"/>
      <c r="L46" s="48"/>
    </row>
    <row r="47" spans="2:6" ht="12.75">
      <c r="B47" s="48"/>
      <c r="C47" s="48"/>
      <c r="D47" s="48"/>
      <c r="E47" s="48"/>
      <c r="F47" s="48"/>
    </row>
    <row r="48" spans="2:8" ht="12.75">
      <c r="B48" s="275" t="s">
        <v>288</v>
      </c>
      <c r="C48" s="276"/>
      <c r="D48" s="275" t="s">
        <v>230</v>
      </c>
      <c r="E48" s="276"/>
      <c r="F48" s="275" t="s">
        <v>32</v>
      </c>
      <c r="G48" s="276"/>
      <c r="H48" s="47" t="s">
        <v>33</v>
      </c>
    </row>
    <row r="49" spans="2:14" ht="19.5" customHeight="1">
      <c r="B49" s="273">
        <v>44627</v>
      </c>
      <c r="C49" s="274"/>
      <c r="D49" s="273">
        <v>45357</v>
      </c>
      <c r="E49" s="274"/>
      <c r="F49" s="350">
        <v>24</v>
      </c>
      <c r="G49" s="351"/>
      <c r="H49" s="210" t="s">
        <v>298</v>
      </c>
      <c r="N49" s="60"/>
    </row>
    <row r="50" ht="12.75">
      <c r="N50" s="60"/>
    </row>
    <row r="51" spans="2:33" ht="21" customHeight="1">
      <c r="B51" s="337" t="s">
        <v>231</v>
      </c>
      <c r="C51" s="337"/>
      <c r="D51" s="337"/>
      <c r="E51" s="337"/>
      <c r="F51" s="337"/>
      <c r="P51" s="120"/>
      <c r="Q51" s="120"/>
      <c r="S51" s="62"/>
      <c r="T51" s="62"/>
      <c r="AE51" s="62"/>
      <c r="AF51" s="62"/>
      <c r="AG51" s="62"/>
    </row>
    <row r="52" spans="2:15" ht="13.5" customHeight="1">
      <c r="B52" s="352" t="s">
        <v>218</v>
      </c>
      <c r="C52" s="352"/>
      <c r="D52" s="352"/>
      <c r="E52" s="352"/>
      <c r="F52" s="352"/>
      <c r="G52" s="64"/>
      <c r="K52" s="352" t="s">
        <v>62</v>
      </c>
      <c r="L52" s="352"/>
      <c r="M52" s="352"/>
      <c r="N52" s="352"/>
      <c r="O52" s="352"/>
    </row>
    <row r="53" spans="2:18" ht="15.75" customHeight="1">
      <c r="B53" s="294" t="s">
        <v>266</v>
      </c>
      <c r="C53" s="295"/>
      <c r="D53" s="295"/>
      <c r="E53" s="295"/>
      <c r="F53" s="295"/>
      <c r="G53" s="295"/>
      <c r="H53" s="295"/>
      <c r="I53" s="296"/>
      <c r="K53" s="294" t="s">
        <v>219</v>
      </c>
      <c r="L53" s="295"/>
      <c r="M53" s="295"/>
      <c r="N53" s="295"/>
      <c r="O53" s="295"/>
      <c r="P53" s="295"/>
      <c r="Q53" s="295"/>
      <c r="R53" s="296"/>
    </row>
    <row r="54" spans="2:18" ht="36" customHeight="1">
      <c r="B54" s="297"/>
      <c r="C54" s="298"/>
      <c r="D54" s="298"/>
      <c r="E54" s="298"/>
      <c r="F54" s="298"/>
      <c r="G54" s="298"/>
      <c r="H54" s="298"/>
      <c r="I54" s="299"/>
      <c r="K54" s="297"/>
      <c r="L54" s="298"/>
      <c r="M54" s="298"/>
      <c r="N54" s="298"/>
      <c r="O54" s="298"/>
      <c r="P54" s="298"/>
      <c r="Q54" s="298"/>
      <c r="R54" s="299"/>
    </row>
    <row r="55" spans="2:32" ht="16.5" customHeight="1">
      <c r="B55" s="136" t="s">
        <v>242</v>
      </c>
      <c r="C55" s="137"/>
      <c r="D55" s="137"/>
      <c r="E55" s="109"/>
      <c r="H55" s="130" t="s">
        <v>241</v>
      </c>
      <c r="I55" s="119"/>
      <c r="J55" s="119"/>
      <c r="AF55" s="49" t="s">
        <v>251</v>
      </c>
    </row>
    <row r="56" spans="2:32" ht="36.75" customHeight="1">
      <c r="B56" s="112" t="s">
        <v>133</v>
      </c>
      <c r="C56" s="249" t="s">
        <v>178</v>
      </c>
      <c r="D56" s="250"/>
      <c r="E56" s="250"/>
      <c r="F56" s="250"/>
      <c r="G56" s="251"/>
      <c r="H56" s="114" t="s">
        <v>149</v>
      </c>
      <c r="I56" s="140">
        <v>3600</v>
      </c>
      <c r="J56" s="94"/>
      <c r="K56" s="346" t="s">
        <v>232</v>
      </c>
      <c r="L56" s="347"/>
      <c r="M56" s="347"/>
      <c r="N56" s="347"/>
      <c r="O56" s="348"/>
      <c r="P56" s="135" t="s">
        <v>225</v>
      </c>
      <c r="Q56" s="139" t="s">
        <v>217</v>
      </c>
      <c r="R56" s="139" t="s">
        <v>63</v>
      </c>
      <c r="AF56" s="88" t="b">
        <f>IF(C56="Välj Exempelroll",TRUE,FALSE)</f>
        <v>0</v>
      </c>
    </row>
    <row r="57" spans="2:32" ht="37.5" customHeight="1">
      <c r="B57" s="113" t="s">
        <v>232</v>
      </c>
      <c r="C57" s="249" t="s">
        <v>313</v>
      </c>
      <c r="D57" s="250"/>
      <c r="E57" s="250"/>
      <c r="F57" s="250"/>
      <c r="G57" s="251"/>
      <c r="H57" s="114" t="s">
        <v>246</v>
      </c>
      <c r="I57" s="115" t="s">
        <v>143</v>
      </c>
      <c r="K57" s="341" t="s">
        <v>178</v>
      </c>
      <c r="L57" s="341"/>
      <c r="M57" s="341"/>
      <c r="N57" s="341"/>
      <c r="O57" s="341"/>
      <c r="P57" s="116"/>
      <c r="Q57" s="117"/>
      <c r="R57" s="118">
        <f>Q57*I56</f>
        <v>0</v>
      </c>
      <c r="AF57" s="88" t="b">
        <f>AF56</f>
        <v>0</v>
      </c>
    </row>
    <row r="58" spans="2:32" ht="35.25" customHeight="1">
      <c r="B58" s="134" t="s">
        <v>234</v>
      </c>
      <c r="C58" s="273">
        <v>44627</v>
      </c>
      <c r="D58" s="274"/>
      <c r="E58" s="134" t="s">
        <v>235</v>
      </c>
      <c r="F58" s="273">
        <v>45357</v>
      </c>
      <c r="G58" s="274"/>
      <c r="H58" s="114" t="s">
        <v>233</v>
      </c>
      <c r="I58" s="115"/>
      <c r="AF58" s="88" t="b">
        <f>AF56</f>
        <v>0</v>
      </c>
    </row>
    <row r="59" spans="2:10" ht="16.5" customHeight="1">
      <c r="B59" s="136" t="s">
        <v>247</v>
      </c>
      <c r="C59" s="137"/>
      <c r="D59" s="137"/>
      <c r="E59" s="109"/>
      <c r="H59" s="130" t="s">
        <v>241</v>
      </c>
      <c r="I59" s="119"/>
      <c r="J59" s="119"/>
    </row>
    <row r="60" spans="2:32" ht="36.75" customHeight="1">
      <c r="B60" s="112" t="s">
        <v>133</v>
      </c>
      <c r="C60" s="249"/>
      <c r="D60" s="250"/>
      <c r="E60" s="250"/>
      <c r="F60" s="250"/>
      <c r="G60" s="251"/>
      <c r="H60" s="114" t="s">
        <v>149</v>
      </c>
      <c r="I60" s="140"/>
      <c r="J60" s="94"/>
      <c r="K60" s="346" t="s">
        <v>232</v>
      </c>
      <c r="L60" s="347"/>
      <c r="M60" s="347"/>
      <c r="N60" s="347"/>
      <c r="O60" s="348"/>
      <c r="P60" s="135" t="s">
        <v>225</v>
      </c>
      <c r="Q60" s="139" t="s">
        <v>217</v>
      </c>
      <c r="R60" s="139" t="s">
        <v>63</v>
      </c>
      <c r="AF60" s="88" t="b">
        <f>IF(C60="Välj Exempelroll",TRUE,FALSE)</f>
        <v>0</v>
      </c>
    </row>
    <row r="61" spans="2:32" ht="37.5" customHeight="1">
      <c r="B61" s="113" t="s">
        <v>232</v>
      </c>
      <c r="C61" s="249"/>
      <c r="D61" s="250"/>
      <c r="E61" s="250"/>
      <c r="F61" s="250"/>
      <c r="G61" s="251"/>
      <c r="H61" s="114" t="s">
        <v>246</v>
      </c>
      <c r="I61" s="115"/>
      <c r="K61" s="341"/>
      <c r="L61" s="341"/>
      <c r="M61" s="341"/>
      <c r="N61" s="341"/>
      <c r="O61" s="341"/>
      <c r="P61" s="116"/>
      <c r="Q61" s="117"/>
      <c r="R61" s="118">
        <f>Q61*I60</f>
        <v>0</v>
      </c>
      <c r="AF61" s="88" t="b">
        <f>AF60</f>
        <v>0</v>
      </c>
    </row>
    <row r="62" spans="2:32" ht="35.25" customHeight="1">
      <c r="B62" s="134" t="s">
        <v>234</v>
      </c>
      <c r="C62" s="349"/>
      <c r="D62" s="251"/>
      <c r="E62" s="134" t="s">
        <v>235</v>
      </c>
      <c r="F62" s="349"/>
      <c r="G62" s="251"/>
      <c r="H62" s="114" t="s">
        <v>233</v>
      </c>
      <c r="I62" s="115"/>
      <c r="AF62" s="88" t="b">
        <f>AF60</f>
        <v>0</v>
      </c>
    </row>
    <row r="63" spans="2:10" ht="16.5" customHeight="1">
      <c r="B63" s="136" t="s">
        <v>248</v>
      </c>
      <c r="C63" s="137"/>
      <c r="D63" s="137"/>
      <c r="E63" s="109"/>
      <c r="H63" s="130" t="s">
        <v>241</v>
      </c>
      <c r="I63" s="119"/>
      <c r="J63" s="119"/>
    </row>
    <row r="64" spans="2:32" ht="36.75" customHeight="1">
      <c r="B64" s="112" t="s">
        <v>133</v>
      </c>
      <c r="C64" s="249"/>
      <c r="D64" s="250"/>
      <c r="E64" s="250"/>
      <c r="F64" s="250"/>
      <c r="G64" s="251"/>
      <c r="H64" s="114" t="s">
        <v>149</v>
      </c>
      <c r="I64" s="140"/>
      <c r="J64" s="94"/>
      <c r="K64" s="346" t="s">
        <v>232</v>
      </c>
      <c r="L64" s="347"/>
      <c r="M64" s="347"/>
      <c r="N64" s="347"/>
      <c r="O64" s="348"/>
      <c r="P64" s="135" t="s">
        <v>225</v>
      </c>
      <c r="Q64" s="139" t="s">
        <v>217</v>
      </c>
      <c r="R64" s="139" t="s">
        <v>63</v>
      </c>
      <c r="AF64" s="88" t="b">
        <f>IF(C64="Välj Exempelroll",TRUE,FALSE)</f>
        <v>0</v>
      </c>
    </row>
    <row r="65" spans="2:32" ht="37.5" customHeight="1">
      <c r="B65" s="113" t="s">
        <v>232</v>
      </c>
      <c r="C65" s="249"/>
      <c r="D65" s="250"/>
      <c r="E65" s="250"/>
      <c r="F65" s="250"/>
      <c r="G65" s="251"/>
      <c r="H65" s="114" t="s">
        <v>246</v>
      </c>
      <c r="I65" s="115"/>
      <c r="K65" s="341"/>
      <c r="L65" s="341"/>
      <c r="M65" s="341"/>
      <c r="N65" s="341"/>
      <c r="O65" s="341"/>
      <c r="P65" s="116"/>
      <c r="Q65" s="117"/>
      <c r="R65" s="118">
        <f>Q65*I64</f>
        <v>0</v>
      </c>
      <c r="AF65" s="88" t="b">
        <f>AF64</f>
        <v>0</v>
      </c>
    </row>
    <row r="66" spans="2:32" ht="35.25" customHeight="1">
      <c r="B66" s="134" t="s">
        <v>234</v>
      </c>
      <c r="C66" s="349"/>
      <c r="D66" s="251"/>
      <c r="E66" s="134" t="s">
        <v>235</v>
      </c>
      <c r="F66" s="349"/>
      <c r="G66" s="251"/>
      <c r="H66" s="114" t="s">
        <v>233</v>
      </c>
      <c r="I66" s="115"/>
      <c r="AF66" s="88" t="b">
        <f>AF64</f>
        <v>0</v>
      </c>
    </row>
    <row r="67" spans="2:10" ht="16.5" customHeight="1">
      <c r="B67" s="136" t="s">
        <v>249</v>
      </c>
      <c r="C67" s="137"/>
      <c r="D67" s="137"/>
      <c r="E67" s="109"/>
      <c r="H67" s="130" t="s">
        <v>241</v>
      </c>
      <c r="I67" s="119"/>
      <c r="J67" s="119"/>
    </row>
    <row r="68" spans="2:32" ht="36.75" customHeight="1">
      <c r="B68" s="112" t="s">
        <v>133</v>
      </c>
      <c r="C68" s="249"/>
      <c r="D68" s="250"/>
      <c r="E68" s="250"/>
      <c r="F68" s="250"/>
      <c r="G68" s="251"/>
      <c r="H68" s="114" t="s">
        <v>149</v>
      </c>
      <c r="I68" s="140"/>
      <c r="J68" s="94"/>
      <c r="K68" s="346" t="s">
        <v>232</v>
      </c>
      <c r="L68" s="347"/>
      <c r="M68" s="347"/>
      <c r="N68" s="347"/>
      <c r="O68" s="348"/>
      <c r="P68" s="135" t="s">
        <v>225</v>
      </c>
      <c r="Q68" s="139" t="s">
        <v>217</v>
      </c>
      <c r="R68" s="139" t="s">
        <v>63</v>
      </c>
      <c r="AF68" s="88" t="b">
        <f>IF(C68="Välj Exempelroll",TRUE,FALSE)</f>
        <v>0</v>
      </c>
    </row>
    <row r="69" spans="2:32" ht="37.5" customHeight="1">
      <c r="B69" s="113" t="s">
        <v>232</v>
      </c>
      <c r="C69" s="249"/>
      <c r="D69" s="250"/>
      <c r="E69" s="250"/>
      <c r="F69" s="250"/>
      <c r="G69" s="251"/>
      <c r="H69" s="114" t="s">
        <v>246</v>
      </c>
      <c r="I69" s="115"/>
      <c r="K69" s="341"/>
      <c r="L69" s="341"/>
      <c r="M69" s="341"/>
      <c r="N69" s="341"/>
      <c r="O69" s="341"/>
      <c r="P69" s="116"/>
      <c r="Q69" s="117"/>
      <c r="R69" s="118">
        <f>Q69*I68</f>
        <v>0</v>
      </c>
      <c r="AF69" s="88" t="b">
        <f>AF68</f>
        <v>0</v>
      </c>
    </row>
    <row r="70" spans="2:32" ht="35.25" customHeight="1">
      <c r="B70" s="134" t="s">
        <v>234</v>
      </c>
      <c r="C70" s="349"/>
      <c r="D70" s="251"/>
      <c r="E70" s="134" t="s">
        <v>235</v>
      </c>
      <c r="F70" s="349"/>
      <c r="G70" s="251"/>
      <c r="H70" s="114" t="s">
        <v>233</v>
      </c>
      <c r="I70" s="115"/>
      <c r="AF70" s="88" t="b">
        <f>AF68</f>
        <v>0</v>
      </c>
    </row>
    <row r="71" spans="2:10" ht="16.5" customHeight="1">
      <c r="B71" s="136" t="s">
        <v>250</v>
      </c>
      <c r="C71" s="137"/>
      <c r="D71" s="137"/>
      <c r="E71" s="109"/>
      <c r="H71" s="130" t="s">
        <v>241</v>
      </c>
      <c r="I71" s="119"/>
      <c r="J71" s="119"/>
    </row>
    <row r="72" spans="2:32" ht="36.75" customHeight="1">
      <c r="B72" s="112" t="s">
        <v>133</v>
      </c>
      <c r="C72" s="249"/>
      <c r="D72" s="250"/>
      <c r="E72" s="250"/>
      <c r="F72" s="250"/>
      <c r="G72" s="251"/>
      <c r="H72" s="114" t="s">
        <v>149</v>
      </c>
      <c r="I72" s="140"/>
      <c r="J72" s="94"/>
      <c r="K72" s="346" t="s">
        <v>232</v>
      </c>
      <c r="L72" s="347"/>
      <c r="M72" s="347"/>
      <c r="N72" s="347"/>
      <c r="O72" s="348"/>
      <c r="P72" s="135" t="s">
        <v>225</v>
      </c>
      <c r="Q72" s="139" t="s">
        <v>217</v>
      </c>
      <c r="R72" s="139" t="s">
        <v>63</v>
      </c>
      <c r="AF72" s="88" t="b">
        <f>IF(C72="Välj Exempelroll",TRUE,FALSE)</f>
        <v>0</v>
      </c>
    </row>
    <row r="73" spans="2:32" ht="37.5" customHeight="1">
      <c r="B73" s="113" t="s">
        <v>232</v>
      </c>
      <c r="C73" s="249"/>
      <c r="D73" s="250"/>
      <c r="E73" s="250"/>
      <c r="F73" s="250"/>
      <c r="G73" s="251"/>
      <c r="H73" s="114" t="s">
        <v>246</v>
      </c>
      <c r="I73" s="115"/>
      <c r="K73" s="341"/>
      <c r="L73" s="341"/>
      <c r="M73" s="341"/>
      <c r="N73" s="341"/>
      <c r="O73" s="341"/>
      <c r="P73" s="116"/>
      <c r="Q73" s="117"/>
      <c r="R73" s="118">
        <f>Q73*I72</f>
        <v>0</v>
      </c>
      <c r="AF73" s="88" t="b">
        <f>AF72</f>
        <v>0</v>
      </c>
    </row>
    <row r="74" spans="2:32" ht="35.25" customHeight="1">
      <c r="B74" s="134" t="s">
        <v>234</v>
      </c>
      <c r="C74" s="349"/>
      <c r="D74" s="251"/>
      <c r="E74" s="134" t="s">
        <v>235</v>
      </c>
      <c r="F74" s="349"/>
      <c r="G74" s="251"/>
      <c r="H74" s="114" t="s">
        <v>233</v>
      </c>
      <c r="I74" s="115"/>
      <c r="AF74" s="88" t="b">
        <f>AF72</f>
        <v>0</v>
      </c>
    </row>
    <row r="75" spans="3:33" ht="6" customHeight="1">
      <c r="C75" s="99"/>
      <c r="H75" s="43"/>
      <c r="K75" s="61"/>
      <c r="L75" s="61"/>
      <c r="M75" s="61"/>
      <c r="N75" s="57"/>
      <c r="O75" s="57"/>
      <c r="P75" s="57"/>
      <c r="S75" s="62"/>
      <c r="T75" s="62"/>
      <c r="AE75" s="62"/>
      <c r="AF75" s="62"/>
      <c r="AG75" s="62"/>
    </row>
    <row r="76" spans="3:33" ht="15.75" customHeight="1">
      <c r="C76" s="99"/>
      <c r="K76" s="61"/>
      <c r="L76" s="61"/>
      <c r="M76" s="61"/>
      <c r="N76" s="57"/>
      <c r="O76" s="57"/>
      <c r="P76" s="57"/>
      <c r="Q76" s="43" t="s">
        <v>79</v>
      </c>
      <c r="R76" s="93">
        <f>SUM(R57:R73)</f>
        <v>0</v>
      </c>
      <c r="S76" s="62"/>
      <c r="T76" s="62"/>
      <c r="AE76" s="62"/>
      <c r="AF76" s="62"/>
      <c r="AG76" s="62"/>
    </row>
    <row r="77" s="107" customFormat="1" ht="12.75"/>
    <row r="78" spans="2:33" ht="21" customHeight="1">
      <c r="B78" s="337" t="s">
        <v>88</v>
      </c>
      <c r="C78" s="337"/>
      <c r="D78" s="337"/>
      <c r="E78" s="337"/>
      <c r="F78" s="337"/>
      <c r="P78" s="57"/>
      <c r="S78" s="62"/>
      <c r="T78" s="62"/>
      <c r="AE78" s="62"/>
      <c r="AG78" s="62"/>
    </row>
    <row r="79" spans="2:31" ht="17.25" customHeight="1">
      <c r="B79" s="66" t="s">
        <v>215</v>
      </c>
      <c r="C79" s="65"/>
      <c r="D79" s="65"/>
      <c r="E79" s="65"/>
      <c r="F79" s="65"/>
      <c r="G79" s="65"/>
      <c r="K79" s="66" t="s">
        <v>34</v>
      </c>
      <c r="L79" s="65"/>
      <c r="M79" s="65"/>
      <c r="N79" s="65"/>
      <c r="O79" s="386" t="str">
        <f>IF(LarmStatus,"Minst ett av de obligatoriska kraven är inte ifyllda eller besvarde med Nej","")</f>
        <v>Minst ett av de obligatoriska kraven är inte ifyllda eller besvarde med Nej</v>
      </c>
      <c r="P79" s="386"/>
      <c r="Q79" s="386"/>
      <c r="R79" s="386"/>
      <c r="S79" s="62"/>
      <c r="T79" s="62"/>
      <c r="AE79" s="62"/>
    </row>
    <row r="80" spans="2:31" ht="17.25" customHeight="1">
      <c r="B80" s="353" t="s">
        <v>243</v>
      </c>
      <c r="C80" s="353"/>
      <c r="D80" s="353"/>
      <c r="E80" s="353"/>
      <c r="F80" s="353"/>
      <c r="G80" s="353"/>
      <c r="H80" s="353"/>
      <c r="I80" s="353"/>
      <c r="K80" s="66"/>
      <c r="L80" s="65"/>
      <c r="M80" s="65"/>
      <c r="N80" s="65"/>
      <c r="O80" s="386"/>
      <c r="P80" s="386"/>
      <c r="Q80" s="386"/>
      <c r="R80" s="386"/>
      <c r="S80" s="62"/>
      <c r="T80" s="62"/>
      <c r="AE80" s="62"/>
    </row>
    <row r="81" spans="2:31" ht="14.25" customHeight="1">
      <c r="B81" s="141"/>
      <c r="C81" s="91"/>
      <c r="D81" s="91"/>
      <c r="E81" s="91"/>
      <c r="F81" s="91"/>
      <c r="G81" s="91"/>
      <c r="H81" s="133"/>
      <c r="I81" s="91"/>
      <c r="K81" s="66"/>
      <c r="L81" s="65"/>
      <c r="M81" s="65"/>
      <c r="N81" s="65"/>
      <c r="O81" s="65"/>
      <c r="P81" s="65"/>
      <c r="Q81" s="65"/>
      <c r="R81" s="65"/>
      <c r="S81" s="62"/>
      <c r="T81" s="62"/>
      <c r="AE81" s="62"/>
    </row>
    <row r="82" spans="2:31" ht="19.5" customHeight="1">
      <c r="B82" s="338" t="s">
        <v>314</v>
      </c>
      <c r="C82" s="339"/>
      <c r="D82" s="339"/>
      <c r="E82" s="339"/>
      <c r="F82" s="339"/>
      <c r="G82" s="339"/>
      <c r="H82" s="339"/>
      <c r="I82" s="340"/>
      <c r="K82" s="66"/>
      <c r="L82" s="65"/>
      <c r="M82" s="65"/>
      <c r="N82" s="65"/>
      <c r="O82" s="65"/>
      <c r="P82" s="65"/>
      <c r="Q82" s="65"/>
      <c r="R82" s="65"/>
      <c r="S82" s="62"/>
      <c r="T82" s="62"/>
      <c r="AE82" s="62"/>
    </row>
    <row r="83" spans="2:31" ht="17.25" customHeight="1">
      <c r="B83" s="311" t="s">
        <v>80</v>
      </c>
      <c r="C83" s="312"/>
      <c r="D83" s="312"/>
      <c r="E83" s="312"/>
      <c r="F83" s="312"/>
      <c r="G83" s="312"/>
      <c r="H83" s="312"/>
      <c r="I83" s="313"/>
      <c r="K83" s="69" t="s">
        <v>34</v>
      </c>
      <c r="L83" s="69"/>
      <c r="M83" s="69"/>
      <c r="N83" s="69"/>
      <c r="P83" s="65"/>
      <c r="Q83" s="70" t="s">
        <v>35</v>
      </c>
      <c r="R83" s="65"/>
      <c r="S83" s="62"/>
      <c r="T83" s="62"/>
      <c r="AE83" s="62"/>
    </row>
    <row r="84" spans="2:33" ht="17.25" customHeight="1">
      <c r="B84" s="314" t="s">
        <v>316</v>
      </c>
      <c r="C84" s="315"/>
      <c r="D84" s="315"/>
      <c r="E84" s="315"/>
      <c r="F84" s="315"/>
      <c r="G84" s="315"/>
      <c r="H84" s="315"/>
      <c r="I84" s="316"/>
      <c r="K84" s="307" t="s">
        <v>37</v>
      </c>
      <c r="L84" s="307"/>
      <c r="M84" s="307"/>
      <c r="N84" s="307"/>
      <c r="O84" s="307"/>
      <c r="P84" s="307"/>
      <c r="Q84" s="157" t="s">
        <v>299</v>
      </c>
      <c r="R84" s="65"/>
      <c r="S84" s="86"/>
      <c r="T84" s="62"/>
      <c r="AE84" s="87" t="s">
        <v>68</v>
      </c>
      <c r="AF84" s="88" t="b">
        <f>IF(B82&lt;&gt;"Välj Tjänst",TRUE,FALSE)</f>
        <v>1</v>
      </c>
      <c r="AG84" s="49" t="b">
        <f>IF(AND(AF84,Q84&lt;&gt;"Ja"),TRUE,FALSE)</f>
        <v>0</v>
      </c>
    </row>
    <row r="85" spans="2:32" ht="17.25" customHeight="1">
      <c r="B85" s="317"/>
      <c r="C85" s="318"/>
      <c r="D85" s="318"/>
      <c r="E85" s="318"/>
      <c r="F85" s="318"/>
      <c r="G85" s="318"/>
      <c r="H85" s="318"/>
      <c r="I85" s="319"/>
      <c r="K85" s="325"/>
      <c r="L85" s="326"/>
      <c r="M85" s="326"/>
      <c r="N85" s="326"/>
      <c r="O85" s="326"/>
      <c r="P85" s="326"/>
      <c r="Q85" s="327"/>
      <c r="R85" s="65"/>
      <c r="S85" s="86"/>
      <c r="T85" s="62"/>
      <c r="AE85" s="62"/>
      <c r="AF85" s="62"/>
    </row>
    <row r="86" spans="2:32" ht="118.5" customHeight="1">
      <c r="B86" s="320"/>
      <c r="C86" s="321"/>
      <c r="D86" s="321"/>
      <c r="E86" s="321"/>
      <c r="F86" s="321"/>
      <c r="G86" s="321"/>
      <c r="H86" s="321"/>
      <c r="I86" s="322"/>
      <c r="K86" s="328"/>
      <c r="L86" s="329"/>
      <c r="M86" s="329"/>
      <c r="N86" s="329"/>
      <c r="O86" s="329"/>
      <c r="P86" s="329"/>
      <c r="Q86" s="330"/>
      <c r="R86" s="65"/>
      <c r="S86" s="62"/>
      <c r="T86" s="62"/>
      <c r="AE86" s="62"/>
      <c r="AF86" s="62"/>
    </row>
    <row r="87" s="107" customFormat="1" ht="17.25" customHeight="1"/>
    <row r="88" spans="2:19" ht="19.5" customHeight="1">
      <c r="B88" s="338" t="s">
        <v>216</v>
      </c>
      <c r="C88" s="339"/>
      <c r="D88" s="339"/>
      <c r="E88" s="339"/>
      <c r="F88" s="339"/>
      <c r="G88" s="339"/>
      <c r="H88" s="339"/>
      <c r="I88" s="340"/>
      <c r="K88" s="66"/>
      <c r="L88" s="65"/>
      <c r="M88" s="65"/>
      <c r="N88" s="65"/>
      <c r="O88" s="65"/>
      <c r="P88" s="65"/>
      <c r="Q88" s="65"/>
      <c r="R88" s="65"/>
      <c r="S88" s="62"/>
    </row>
    <row r="89" spans="2:31" ht="17.25" customHeight="1">
      <c r="B89" s="311" t="s">
        <v>80</v>
      </c>
      <c r="C89" s="312"/>
      <c r="D89" s="312"/>
      <c r="E89" s="312"/>
      <c r="F89" s="312"/>
      <c r="G89" s="312"/>
      <c r="H89" s="312"/>
      <c r="I89" s="313"/>
      <c r="K89" s="69" t="s">
        <v>34</v>
      </c>
      <c r="L89" s="69"/>
      <c r="M89" s="69"/>
      <c r="N89" s="69"/>
      <c r="P89" s="65"/>
      <c r="Q89" s="70" t="s">
        <v>35</v>
      </c>
      <c r="R89" s="65"/>
      <c r="S89" s="62"/>
      <c r="T89" s="62"/>
      <c r="AE89" s="62"/>
    </row>
    <row r="90" spans="2:33" ht="17.25" customHeight="1">
      <c r="B90" s="314"/>
      <c r="C90" s="315"/>
      <c r="D90" s="315"/>
      <c r="E90" s="315"/>
      <c r="F90" s="315"/>
      <c r="G90" s="315"/>
      <c r="H90" s="315"/>
      <c r="I90" s="316"/>
      <c r="K90" s="307" t="s">
        <v>37</v>
      </c>
      <c r="L90" s="307"/>
      <c r="M90" s="307"/>
      <c r="N90" s="307"/>
      <c r="O90" s="307"/>
      <c r="P90" s="307"/>
      <c r="Q90" s="157"/>
      <c r="R90" s="65"/>
      <c r="S90" s="86"/>
      <c r="T90" s="62"/>
      <c r="AE90" s="87" t="s">
        <v>68</v>
      </c>
      <c r="AF90" s="88" t="b">
        <f>IF(B88&lt;&gt;"Välj Tjänst",TRUE,FALSE)</f>
        <v>0</v>
      </c>
      <c r="AG90" s="49" t="b">
        <f>IF(AND(AF90,Q90&lt;&gt;"Ja"),TRUE,FALSE)</f>
        <v>0</v>
      </c>
    </row>
    <row r="91" spans="2:32" ht="16.5" customHeight="1">
      <c r="B91" s="317"/>
      <c r="C91" s="318"/>
      <c r="D91" s="318"/>
      <c r="E91" s="318"/>
      <c r="F91" s="318"/>
      <c r="G91" s="318"/>
      <c r="H91" s="318"/>
      <c r="I91" s="319"/>
      <c r="K91" s="325" t="s">
        <v>38</v>
      </c>
      <c r="L91" s="326"/>
      <c r="M91" s="326"/>
      <c r="N91" s="326"/>
      <c r="O91" s="326"/>
      <c r="P91" s="326"/>
      <c r="Q91" s="327"/>
      <c r="R91" s="65"/>
      <c r="S91" s="86"/>
      <c r="T91" s="62"/>
      <c r="AE91" s="62"/>
      <c r="AF91" s="62"/>
    </row>
    <row r="92" spans="2:32" ht="0" customHeight="1" hidden="1">
      <c r="B92" s="320"/>
      <c r="C92" s="321"/>
      <c r="D92" s="321"/>
      <c r="E92" s="321"/>
      <c r="F92" s="321"/>
      <c r="G92" s="321"/>
      <c r="H92" s="321"/>
      <c r="I92" s="322"/>
      <c r="K92" s="328"/>
      <c r="L92" s="329"/>
      <c r="M92" s="329"/>
      <c r="N92" s="329"/>
      <c r="O92" s="329"/>
      <c r="P92" s="329"/>
      <c r="Q92" s="330"/>
      <c r="R92" s="65"/>
      <c r="S92" s="62"/>
      <c r="T92" s="62"/>
      <c r="AE92" s="62"/>
      <c r="AF92" s="62"/>
    </row>
    <row r="93" s="107" customFormat="1" ht="17.25" customHeight="1"/>
    <row r="94" spans="2:31" ht="19.5" customHeight="1">
      <c r="B94" s="338" t="s">
        <v>216</v>
      </c>
      <c r="C94" s="339"/>
      <c r="D94" s="339"/>
      <c r="E94" s="339"/>
      <c r="F94" s="339"/>
      <c r="G94" s="339"/>
      <c r="H94" s="339"/>
      <c r="I94" s="340"/>
      <c r="K94" s="66"/>
      <c r="L94" s="65"/>
      <c r="M94" s="65"/>
      <c r="N94" s="65"/>
      <c r="O94" s="65"/>
      <c r="P94" s="65"/>
      <c r="Q94" s="65"/>
      <c r="R94" s="65"/>
      <c r="S94" s="62"/>
      <c r="T94" s="62"/>
      <c r="AE94" s="62"/>
    </row>
    <row r="95" spans="2:31" ht="17.25" customHeight="1">
      <c r="B95" s="311" t="s">
        <v>80</v>
      </c>
      <c r="C95" s="312"/>
      <c r="D95" s="312"/>
      <c r="E95" s="312"/>
      <c r="F95" s="312"/>
      <c r="G95" s="312"/>
      <c r="H95" s="312"/>
      <c r="I95" s="313"/>
      <c r="K95" s="69" t="s">
        <v>34</v>
      </c>
      <c r="L95" s="69"/>
      <c r="M95" s="69"/>
      <c r="N95" s="69"/>
      <c r="P95" s="65"/>
      <c r="Q95" s="70" t="s">
        <v>35</v>
      </c>
      <c r="R95" s="65"/>
      <c r="S95" s="62"/>
      <c r="T95" s="62"/>
      <c r="AE95" s="62"/>
    </row>
    <row r="96" spans="2:33" ht="17.25" customHeight="1">
      <c r="B96" s="314"/>
      <c r="C96" s="315"/>
      <c r="D96" s="315"/>
      <c r="E96" s="315"/>
      <c r="F96" s="315"/>
      <c r="G96" s="315"/>
      <c r="H96" s="315"/>
      <c r="I96" s="316"/>
      <c r="K96" s="307" t="s">
        <v>37</v>
      </c>
      <c r="L96" s="307"/>
      <c r="M96" s="307"/>
      <c r="N96" s="307"/>
      <c r="O96" s="307"/>
      <c r="P96" s="307"/>
      <c r="Q96" s="157"/>
      <c r="R96" s="65"/>
      <c r="S96" s="86"/>
      <c r="T96" s="62"/>
      <c r="AE96" s="87" t="s">
        <v>68</v>
      </c>
      <c r="AF96" s="88" t="b">
        <f>IF(B94&lt;&gt;"Välj Tjänst",TRUE,FALSE)</f>
        <v>0</v>
      </c>
      <c r="AG96" s="49" t="b">
        <f>IF(AND(AF96,Q96&lt;&gt;"Ja"),TRUE,FALSE)</f>
        <v>0</v>
      </c>
    </row>
    <row r="97" spans="2:32" ht="17.25" customHeight="1">
      <c r="B97" s="317"/>
      <c r="C97" s="318"/>
      <c r="D97" s="318"/>
      <c r="E97" s="318"/>
      <c r="F97" s="318"/>
      <c r="G97" s="318"/>
      <c r="H97" s="318"/>
      <c r="I97" s="319"/>
      <c r="K97" s="325" t="s">
        <v>38</v>
      </c>
      <c r="L97" s="326"/>
      <c r="M97" s="326"/>
      <c r="N97" s="326"/>
      <c r="O97" s="326"/>
      <c r="P97" s="326"/>
      <c r="Q97" s="327"/>
      <c r="R97" s="65"/>
      <c r="S97" s="86"/>
      <c r="T97" s="62"/>
      <c r="AE97" s="62"/>
      <c r="AF97" s="62"/>
    </row>
    <row r="98" spans="2:32" ht="17.25" customHeight="1">
      <c r="B98" s="320"/>
      <c r="C98" s="321"/>
      <c r="D98" s="321"/>
      <c r="E98" s="321"/>
      <c r="F98" s="321"/>
      <c r="G98" s="321"/>
      <c r="H98" s="321"/>
      <c r="I98" s="322"/>
      <c r="K98" s="328"/>
      <c r="L98" s="329"/>
      <c r="M98" s="329"/>
      <c r="N98" s="329"/>
      <c r="O98" s="329"/>
      <c r="P98" s="329"/>
      <c r="Q98" s="330"/>
      <c r="R98" s="65"/>
      <c r="S98" s="62"/>
      <c r="T98" s="62"/>
      <c r="AE98" s="62"/>
      <c r="AF98" s="62"/>
    </row>
    <row r="99" s="107" customFormat="1" ht="17.25" customHeight="1"/>
    <row r="100" spans="2:31" ht="19.5" customHeight="1">
      <c r="B100" s="338" t="s">
        <v>216</v>
      </c>
      <c r="C100" s="339"/>
      <c r="D100" s="339"/>
      <c r="E100" s="339"/>
      <c r="F100" s="339"/>
      <c r="G100" s="339"/>
      <c r="H100" s="339"/>
      <c r="I100" s="340"/>
      <c r="K100" s="66"/>
      <c r="L100" s="65"/>
      <c r="M100" s="65"/>
      <c r="N100" s="65"/>
      <c r="O100" s="65"/>
      <c r="P100" s="65"/>
      <c r="Q100" s="65"/>
      <c r="R100" s="65"/>
      <c r="S100" s="62"/>
      <c r="T100" s="62"/>
      <c r="AE100" s="62"/>
    </row>
    <row r="101" spans="2:31" ht="17.25" customHeight="1">
      <c r="B101" s="311" t="s">
        <v>80</v>
      </c>
      <c r="C101" s="312"/>
      <c r="D101" s="312"/>
      <c r="E101" s="312"/>
      <c r="F101" s="312"/>
      <c r="G101" s="312"/>
      <c r="H101" s="312"/>
      <c r="I101" s="313"/>
      <c r="K101" s="69" t="s">
        <v>34</v>
      </c>
      <c r="L101" s="69"/>
      <c r="M101" s="69"/>
      <c r="N101" s="69"/>
      <c r="P101" s="65"/>
      <c r="Q101" s="70" t="s">
        <v>35</v>
      </c>
      <c r="R101" s="65"/>
      <c r="S101" s="62"/>
      <c r="T101" s="62"/>
      <c r="AE101" s="62"/>
    </row>
    <row r="102" spans="2:33" ht="17.25" customHeight="1">
      <c r="B102" s="314"/>
      <c r="C102" s="315"/>
      <c r="D102" s="315"/>
      <c r="E102" s="315"/>
      <c r="F102" s="315"/>
      <c r="G102" s="315"/>
      <c r="H102" s="315"/>
      <c r="I102" s="316"/>
      <c r="K102" s="307" t="s">
        <v>37</v>
      </c>
      <c r="L102" s="307"/>
      <c r="M102" s="307"/>
      <c r="N102" s="307"/>
      <c r="O102" s="307"/>
      <c r="P102" s="307"/>
      <c r="Q102" s="157"/>
      <c r="R102" s="65"/>
      <c r="S102" s="86"/>
      <c r="T102" s="62"/>
      <c r="AE102" s="87" t="s">
        <v>68</v>
      </c>
      <c r="AF102" s="88" t="b">
        <f>IF(B100&lt;&gt;"Välj Tjänst",TRUE,FALSE)</f>
        <v>0</v>
      </c>
      <c r="AG102" s="49" t="b">
        <f>IF(AND(AF102,Q102&lt;&gt;"Ja"),TRUE,FALSE)</f>
        <v>0</v>
      </c>
    </row>
    <row r="103" spans="2:32" ht="17.25" customHeight="1">
      <c r="B103" s="317"/>
      <c r="C103" s="318"/>
      <c r="D103" s="318"/>
      <c r="E103" s="318"/>
      <c r="F103" s="318"/>
      <c r="G103" s="318"/>
      <c r="H103" s="318"/>
      <c r="I103" s="319"/>
      <c r="K103" s="325" t="s">
        <v>38</v>
      </c>
      <c r="L103" s="326"/>
      <c r="M103" s="326"/>
      <c r="N103" s="326"/>
      <c r="O103" s="326"/>
      <c r="P103" s="326"/>
      <c r="Q103" s="327"/>
      <c r="R103" s="65"/>
      <c r="S103" s="86"/>
      <c r="T103" s="62"/>
      <c r="AE103" s="62"/>
      <c r="AF103" s="62"/>
    </row>
    <row r="104" spans="2:32" ht="17.25" customHeight="1">
      <c r="B104" s="320"/>
      <c r="C104" s="321"/>
      <c r="D104" s="321"/>
      <c r="E104" s="321"/>
      <c r="F104" s="321"/>
      <c r="G104" s="321"/>
      <c r="H104" s="321"/>
      <c r="I104" s="322"/>
      <c r="K104" s="328"/>
      <c r="L104" s="329"/>
      <c r="M104" s="329"/>
      <c r="N104" s="329"/>
      <c r="O104" s="329"/>
      <c r="P104" s="329"/>
      <c r="Q104" s="330"/>
      <c r="R104" s="65"/>
      <c r="S104" s="62"/>
      <c r="T104" s="62"/>
      <c r="AE104" s="62"/>
      <c r="AF104" s="62"/>
    </row>
    <row r="105" s="107" customFormat="1" ht="17.25" customHeight="1"/>
    <row r="106" spans="2:31" ht="19.5" customHeight="1">
      <c r="B106" s="338" t="s">
        <v>216</v>
      </c>
      <c r="C106" s="339"/>
      <c r="D106" s="339"/>
      <c r="E106" s="339"/>
      <c r="F106" s="339"/>
      <c r="G106" s="339"/>
      <c r="H106" s="339"/>
      <c r="I106" s="340"/>
      <c r="K106" s="66"/>
      <c r="L106" s="65"/>
      <c r="M106" s="65"/>
      <c r="N106" s="65"/>
      <c r="O106" s="65"/>
      <c r="P106" s="65"/>
      <c r="Q106" s="65"/>
      <c r="R106" s="65"/>
      <c r="S106" s="62"/>
      <c r="T106" s="62"/>
      <c r="AE106" s="62"/>
    </row>
    <row r="107" spans="2:31" ht="17.25" customHeight="1">
      <c r="B107" s="311" t="s">
        <v>80</v>
      </c>
      <c r="C107" s="312"/>
      <c r="D107" s="312"/>
      <c r="E107" s="312"/>
      <c r="F107" s="312"/>
      <c r="G107" s="312"/>
      <c r="H107" s="312"/>
      <c r="I107" s="313"/>
      <c r="K107" s="69" t="s">
        <v>34</v>
      </c>
      <c r="L107" s="69"/>
      <c r="M107" s="69"/>
      <c r="N107" s="69"/>
      <c r="P107" s="65"/>
      <c r="Q107" s="70" t="s">
        <v>35</v>
      </c>
      <c r="R107" s="65"/>
      <c r="S107" s="62"/>
      <c r="T107" s="62"/>
      <c r="AE107" s="62"/>
    </row>
    <row r="108" spans="2:33" ht="17.25" customHeight="1">
      <c r="B108" s="314"/>
      <c r="C108" s="315"/>
      <c r="D108" s="315"/>
      <c r="E108" s="315"/>
      <c r="F108" s="315"/>
      <c r="G108" s="315"/>
      <c r="H108" s="315"/>
      <c r="I108" s="316"/>
      <c r="K108" s="307" t="s">
        <v>37</v>
      </c>
      <c r="L108" s="307"/>
      <c r="M108" s="307"/>
      <c r="N108" s="307"/>
      <c r="O108" s="307"/>
      <c r="P108" s="307"/>
      <c r="Q108" s="157"/>
      <c r="R108" s="65"/>
      <c r="S108" s="86"/>
      <c r="T108" s="62"/>
      <c r="AE108" s="87" t="s">
        <v>68</v>
      </c>
      <c r="AF108" s="88" t="b">
        <f>IF(B106&lt;&gt;"Välj Tjänst",TRUE,FALSE)</f>
        <v>0</v>
      </c>
      <c r="AG108" s="49" t="b">
        <f>IF(AND(AF108,Q108&lt;&gt;"Ja"),TRUE,FALSE)</f>
        <v>0</v>
      </c>
    </row>
    <row r="109" spans="2:22" ht="17.25" customHeight="1">
      <c r="B109" s="317"/>
      <c r="C109" s="318"/>
      <c r="D109" s="318"/>
      <c r="E109" s="318"/>
      <c r="F109" s="318"/>
      <c r="G109" s="318"/>
      <c r="H109" s="318"/>
      <c r="I109" s="319"/>
      <c r="K109" s="325" t="s">
        <v>38</v>
      </c>
      <c r="L109" s="326"/>
      <c r="M109" s="326"/>
      <c r="N109" s="326"/>
      <c r="O109" s="326"/>
      <c r="P109" s="326"/>
      <c r="Q109" s="327"/>
      <c r="R109" s="65"/>
      <c r="S109" s="86"/>
      <c r="T109" s="62"/>
      <c r="U109" s="62"/>
      <c r="V109" s="62"/>
    </row>
    <row r="110" spans="2:22" ht="17.25" customHeight="1">
      <c r="B110" s="320"/>
      <c r="C110" s="321"/>
      <c r="D110" s="321"/>
      <c r="E110" s="321"/>
      <c r="F110" s="321"/>
      <c r="G110" s="321"/>
      <c r="H110" s="321"/>
      <c r="I110" s="322"/>
      <c r="K110" s="328"/>
      <c r="L110" s="329"/>
      <c r="M110" s="329"/>
      <c r="N110" s="329"/>
      <c r="O110" s="329"/>
      <c r="P110" s="329"/>
      <c r="Q110" s="330"/>
      <c r="R110" s="65"/>
      <c r="S110" s="62"/>
      <c r="T110" s="62"/>
      <c r="U110" s="62"/>
      <c r="V110" s="62"/>
    </row>
    <row r="111" s="107" customFormat="1" ht="29.25" customHeight="1"/>
    <row r="112" spans="2:44" s="65" customFormat="1" ht="23.25" customHeight="1">
      <c r="B112" s="144" t="s">
        <v>76</v>
      </c>
      <c r="N112" s="142"/>
      <c r="AF112" s="145"/>
      <c r="AG112" s="145"/>
      <c r="AH112" s="145"/>
      <c r="AI112" s="145"/>
      <c r="AJ112" s="145"/>
      <c r="AK112" s="145"/>
      <c r="AL112" s="145"/>
      <c r="AM112" s="145"/>
      <c r="AN112" s="145"/>
      <c r="AO112" s="145"/>
      <c r="AP112" s="145"/>
      <c r="AQ112" s="145"/>
      <c r="AR112" s="145"/>
    </row>
    <row r="113" spans="2:44" s="65" customFormat="1" ht="110.25" customHeight="1">
      <c r="B113" s="267" t="s">
        <v>278</v>
      </c>
      <c r="C113" s="267"/>
      <c r="D113" s="267"/>
      <c r="E113" s="267"/>
      <c r="F113" s="267"/>
      <c r="G113" s="267"/>
      <c r="H113" s="267"/>
      <c r="I113" s="267"/>
      <c r="J113" s="267"/>
      <c r="K113" s="267"/>
      <c r="L113" s="267"/>
      <c r="M113" s="267"/>
      <c r="N113" s="268"/>
      <c r="P113" s="146" t="s">
        <v>34</v>
      </c>
      <c r="AF113" s="145"/>
      <c r="AG113" s="145"/>
      <c r="AH113" s="145"/>
      <c r="AI113" s="145"/>
      <c r="AJ113" s="145"/>
      <c r="AK113" s="145"/>
      <c r="AL113" s="145"/>
      <c r="AM113" s="145"/>
      <c r="AN113" s="145"/>
      <c r="AO113" s="145"/>
      <c r="AP113" s="145"/>
      <c r="AQ113" s="145"/>
      <c r="AR113" s="145"/>
    </row>
    <row r="114" spans="2:44" s="48" customFormat="1" ht="12.75" customHeight="1">
      <c r="B114" s="269" t="s">
        <v>255</v>
      </c>
      <c r="C114" s="269"/>
      <c r="D114" s="269"/>
      <c r="E114" s="261" t="s">
        <v>256</v>
      </c>
      <c r="F114" s="262"/>
      <c r="G114" s="262"/>
      <c r="H114" s="263"/>
      <c r="I114" s="224" t="s">
        <v>257</v>
      </c>
      <c r="J114" s="49"/>
      <c r="K114" s="65"/>
      <c r="L114" s="65"/>
      <c r="M114" s="65"/>
      <c r="N114" s="65"/>
      <c r="O114" s="65"/>
      <c r="AF114" s="147"/>
      <c r="AG114" s="147"/>
      <c r="AH114" s="147"/>
      <c r="AI114" s="147"/>
      <c r="AJ114" s="147"/>
      <c r="AK114" s="147"/>
      <c r="AL114" s="147"/>
      <c r="AM114" s="147"/>
      <c r="AN114" s="147"/>
      <c r="AO114" s="147"/>
      <c r="AP114" s="147"/>
      <c r="AQ114" s="147"/>
      <c r="AR114" s="147"/>
    </row>
    <row r="115" spans="2:44" s="48" customFormat="1" ht="15.75" customHeight="1">
      <c r="B115" s="269"/>
      <c r="C115" s="269"/>
      <c r="D115" s="269"/>
      <c r="E115" s="264"/>
      <c r="F115" s="265"/>
      <c r="G115" s="265"/>
      <c r="H115" s="266"/>
      <c r="I115" s="225"/>
      <c r="J115" s="49"/>
      <c r="K115" s="65"/>
      <c r="L115" s="65"/>
      <c r="M115" s="65"/>
      <c r="N115" s="65"/>
      <c r="O115" s="65"/>
      <c r="AF115" s="147"/>
      <c r="AG115" s="147"/>
      <c r="AH115" s="147"/>
      <c r="AI115" s="147"/>
      <c r="AJ115" s="147"/>
      <c r="AK115" s="147"/>
      <c r="AL115" s="147"/>
      <c r="AM115" s="147"/>
      <c r="AN115" s="147"/>
      <c r="AO115" s="147"/>
      <c r="AP115" s="147"/>
      <c r="AQ115" s="147"/>
      <c r="AR115" s="147"/>
    </row>
    <row r="116" spans="2:44" s="48" customFormat="1" ht="49.5" customHeight="1">
      <c r="B116" s="269"/>
      <c r="C116" s="269"/>
      <c r="D116" s="269"/>
      <c r="E116" s="433" t="s">
        <v>309</v>
      </c>
      <c r="F116" s="434"/>
      <c r="G116" s="434"/>
      <c r="H116" s="435"/>
      <c r="I116" s="162">
        <v>0.5</v>
      </c>
      <c r="J116" s="49"/>
      <c r="K116" s="49"/>
      <c r="L116" s="49"/>
      <c r="M116" s="49"/>
      <c r="N116" s="49"/>
      <c r="O116" s="49"/>
      <c r="P116" s="49"/>
      <c r="Q116" s="49"/>
      <c r="R116" s="49"/>
      <c r="S116" s="49"/>
      <c r="T116" s="49"/>
      <c r="AF116" s="147"/>
      <c r="AG116" s="147"/>
      <c r="AH116" s="147"/>
      <c r="AI116" s="147"/>
      <c r="AJ116" s="147"/>
      <c r="AK116" s="147"/>
      <c r="AL116" s="147"/>
      <c r="AM116" s="147"/>
      <c r="AN116" s="147"/>
      <c r="AO116" s="147"/>
      <c r="AP116" s="147"/>
      <c r="AQ116" s="147"/>
      <c r="AR116" s="147"/>
    </row>
    <row r="117" spans="5:44" ht="17.25" customHeight="1">
      <c r="E117" s="418"/>
      <c r="F117" s="418"/>
      <c r="G117" s="418"/>
      <c r="H117" s="418"/>
      <c r="I117" s="418"/>
      <c r="L117" s="65"/>
      <c r="M117" s="65"/>
      <c r="N117" s="65"/>
      <c r="O117" s="57"/>
      <c r="P117" s="65"/>
      <c r="Q117" s="65"/>
      <c r="AE117" s="62"/>
      <c r="AF117" s="148"/>
      <c r="AG117" s="148"/>
      <c r="AH117" s="148"/>
      <c r="AI117" s="148"/>
      <c r="AJ117" s="148"/>
      <c r="AK117" s="148"/>
      <c r="AL117" s="148"/>
      <c r="AM117" s="148"/>
      <c r="AN117" s="148"/>
      <c r="AO117" s="148"/>
      <c r="AP117" s="148"/>
      <c r="AQ117" s="148"/>
      <c r="AR117" s="148"/>
    </row>
    <row r="118" spans="5:44" ht="17.25" customHeight="1">
      <c r="E118" s="418"/>
      <c r="F118" s="418"/>
      <c r="G118" s="418"/>
      <c r="H118" s="418"/>
      <c r="I118" s="418"/>
      <c r="K118" s="65"/>
      <c r="L118" s="65"/>
      <c r="M118" s="65"/>
      <c r="N118" s="65"/>
      <c r="O118" s="57"/>
      <c r="P118" s="65"/>
      <c r="Q118" s="65"/>
      <c r="AE118" s="62"/>
      <c r="AF118" s="148"/>
      <c r="AG118" s="148"/>
      <c r="AH118" s="148"/>
      <c r="AI118" s="148"/>
      <c r="AJ118" s="148"/>
      <c r="AK118" s="148"/>
      <c r="AL118" s="148"/>
      <c r="AM118" s="148"/>
      <c r="AN118" s="148"/>
      <c r="AO118" s="148"/>
      <c r="AP118" s="148"/>
      <c r="AQ118" s="148"/>
      <c r="AR118" s="148"/>
    </row>
    <row r="119" spans="2:44" s="48" customFormat="1" ht="20.25" customHeight="1">
      <c r="B119" s="427" t="s">
        <v>286</v>
      </c>
      <c r="C119" s="428"/>
      <c r="D119" s="428"/>
      <c r="E119" s="428"/>
      <c r="F119" s="428"/>
      <c r="G119" s="428"/>
      <c r="H119" s="429"/>
      <c r="I119" s="209" t="s">
        <v>257</v>
      </c>
      <c r="J119" s="49"/>
      <c r="K119" s="229" t="str">
        <f>B119</f>
        <v>2. Bör-Krav</v>
      </c>
      <c r="L119" s="230"/>
      <c r="M119" s="230"/>
      <c r="N119" s="230"/>
      <c r="O119" s="230"/>
      <c r="P119" s="230"/>
      <c r="Q119" s="230"/>
      <c r="R119" s="231"/>
      <c r="AF119" s="147"/>
      <c r="AG119" s="147"/>
      <c r="AH119" s="147"/>
      <c r="AI119" s="147"/>
      <c r="AJ119" s="147"/>
      <c r="AK119" s="147"/>
      <c r="AL119" s="147"/>
      <c r="AM119" s="147"/>
      <c r="AN119" s="147"/>
      <c r="AO119" s="147"/>
      <c r="AP119" s="147"/>
      <c r="AQ119" s="147"/>
      <c r="AR119" s="147"/>
    </row>
    <row r="120" spans="2:44" s="48" customFormat="1" ht="21.75" customHeight="1">
      <c r="B120" s="430" t="s">
        <v>287</v>
      </c>
      <c r="C120" s="431"/>
      <c r="D120" s="431"/>
      <c r="E120" s="431"/>
      <c r="F120" s="431"/>
      <c r="G120" s="431"/>
      <c r="H120" s="432"/>
      <c r="I120" s="212">
        <v>0.5</v>
      </c>
      <c r="J120" s="49"/>
      <c r="K120" s="232"/>
      <c r="L120" s="233"/>
      <c r="M120" s="233"/>
      <c r="N120" s="233"/>
      <c r="O120" s="233"/>
      <c r="P120" s="233"/>
      <c r="Q120" s="233"/>
      <c r="R120" s="234"/>
      <c r="AF120" s="147"/>
      <c r="AG120" s="147"/>
      <c r="AH120" s="147"/>
      <c r="AI120" s="147"/>
      <c r="AJ120" s="147"/>
      <c r="AK120" s="147"/>
      <c r="AL120" s="147"/>
      <c r="AM120" s="147"/>
      <c r="AN120" s="147"/>
      <c r="AO120" s="147"/>
      <c r="AP120" s="147"/>
      <c r="AQ120" s="147"/>
      <c r="AR120" s="147"/>
    </row>
    <row r="121" spans="2:44" ht="42" customHeight="1">
      <c r="B121" s="280" t="s">
        <v>285</v>
      </c>
      <c r="C121" s="281"/>
      <c r="D121" s="281"/>
      <c r="E121" s="281"/>
      <c r="F121" s="282"/>
      <c r="G121" s="242" t="s">
        <v>258</v>
      </c>
      <c r="H121" s="242" t="s">
        <v>284</v>
      </c>
      <c r="I121" s="277" t="s">
        <v>259</v>
      </c>
      <c r="J121" s="279"/>
      <c r="K121" s="158" t="s">
        <v>260</v>
      </c>
      <c r="L121" s="252" t="s">
        <v>261</v>
      </c>
      <c r="M121" s="253"/>
      <c r="N121" s="247" t="s">
        <v>262</v>
      </c>
      <c r="O121" s="235" t="s">
        <v>263</v>
      </c>
      <c r="P121" s="236"/>
      <c r="Q121" s="237"/>
      <c r="R121" s="158" t="s">
        <v>264</v>
      </c>
      <c r="Z121" s="62"/>
      <c r="AA121" s="62"/>
      <c r="AB121" s="62"/>
      <c r="AC121" s="62"/>
      <c r="AD121" s="62"/>
      <c r="AE121" s="48"/>
      <c r="AF121" s="147"/>
      <c r="AG121" s="147"/>
      <c r="AH121" s="147"/>
      <c r="AI121" s="148"/>
      <c r="AJ121" s="148"/>
      <c r="AK121" s="148"/>
      <c r="AL121" s="148"/>
      <c r="AM121" s="148"/>
      <c r="AN121" s="148"/>
      <c r="AO121" s="148"/>
      <c r="AP121" s="148"/>
      <c r="AQ121" s="148"/>
      <c r="AR121" s="148"/>
    </row>
    <row r="122" spans="2:44" ht="48" customHeight="1">
      <c r="B122" s="283"/>
      <c r="C122" s="284"/>
      <c r="D122" s="284"/>
      <c r="E122" s="284"/>
      <c r="F122" s="285"/>
      <c r="G122" s="243"/>
      <c r="H122" s="243"/>
      <c r="I122" s="278"/>
      <c r="J122" s="279"/>
      <c r="K122" s="159"/>
      <c r="L122" s="254"/>
      <c r="M122" s="255"/>
      <c r="N122" s="248"/>
      <c r="O122" s="238"/>
      <c r="P122" s="239"/>
      <c r="Q122" s="240"/>
      <c r="R122" s="159"/>
      <c r="AA122" s="149"/>
      <c r="AB122" s="62"/>
      <c r="AC122" s="62"/>
      <c r="AD122" s="62"/>
      <c r="AE122" s="48"/>
      <c r="AF122" s="147"/>
      <c r="AG122" s="147"/>
      <c r="AH122" s="147"/>
      <c r="AI122" s="148"/>
      <c r="AJ122" s="148"/>
      <c r="AK122" s="148"/>
      <c r="AL122" s="148"/>
      <c r="AM122" s="148"/>
      <c r="AN122" s="148"/>
      <c r="AO122" s="148"/>
      <c r="AP122" s="148"/>
      <c r="AQ122" s="148"/>
      <c r="AR122" s="148"/>
    </row>
    <row r="123" spans="2:44" ht="322.5" customHeight="1">
      <c r="B123" s="249" t="s">
        <v>322</v>
      </c>
      <c r="C123" s="250"/>
      <c r="D123" s="250"/>
      <c r="E123" s="250"/>
      <c r="F123" s="251"/>
      <c r="G123" s="213">
        <v>0.5</v>
      </c>
      <c r="H123" s="200" t="s">
        <v>301</v>
      </c>
      <c r="I123" s="203" t="s">
        <v>299</v>
      </c>
      <c r="K123" s="163"/>
      <c r="L123" s="223"/>
      <c r="M123" s="221"/>
      <c r="N123" s="161"/>
      <c r="O123" s="244" t="s">
        <v>267</v>
      </c>
      <c r="P123" s="323"/>
      <c r="Q123" s="324"/>
      <c r="R123" s="150">
        <f>IF(I123="Nej",IF(K123="Ja",G123,0),N123)</f>
        <v>0</v>
      </c>
      <c r="AA123" s="151"/>
      <c r="AB123" s="62"/>
      <c r="AC123" s="62"/>
      <c r="AD123" s="62"/>
      <c r="AE123" s="48"/>
      <c r="AF123" s="147"/>
      <c r="AG123" s="147"/>
      <c r="AH123" s="147"/>
      <c r="AI123" s="148"/>
      <c r="AJ123" s="148"/>
      <c r="AK123" s="148"/>
      <c r="AL123" s="148"/>
      <c r="AM123" s="148"/>
      <c r="AN123" s="148"/>
      <c r="AO123" s="148"/>
      <c r="AP123" s="148"/>
      <c r="AQ123" s="148"/>
      <c r="AR123" s="148"/>
    </row>
    <row r="124" spans="2:44" ht="130.5" customHeight="1">
      <c r="B124" s="249" t="s">
        <v>315</v>
      </c>
      <c r="C124" s="250"/>
      <c r="D124" s="250"/>
      <c r="E124" s="250"/>
      <c r="F124" s="251"/>
      <c r="G124" s="213">
        <v>0.5</v>
      </c>
      <c r="H124" s="200" t="s">
        <v>300</v>
      </c>
      <c r="I124" s="203" t="s">
        <v>299</v>
      </c>
      <c r="K124" s="163"/>
      <c r="L124" s="220"/>
      <c r="M124" s="221"/>
      <c r="N124" s="161"/>
      <c r="O124" s="244" t="s">
        <v>267</v>
      </c>
      <c r="P124" s="323"/>
      <c r="Q124" s="324"/>
      <c r="R124" s="150">
        <f>IF(I124="Nej",IF(K124="Ja",G124,0),N124)</f>
        <v>0</v>
      </c>
      <c r="AA124" s="151"/>
      <c r="AB124" s="62"/>
      <c r="AC124" s="62"/>
      <c r="AD124" s="62"/>
      <c r="AE124" s="48"/>
      <c r="AF124" s="147"/>
      <c r="AG124" s="147"/>
      <c r="AH124" s="147"/>
      <c r="AI124" s="148"/>
      <c r="AJ124" s="148"/>
      <c r="AK124" s="148"/>
      <c r="AL124" s="148"/>
      <c r="AM124" s="148"/>
      <c r="AN124" s="148"/>
      <c r="AO124" s="148"/>
      <c r="AP124" s="148"/>
      <c r="AQ124" s="148"/>
      <c r="AR124" s="148"/>
    </row>
    <row r="125" spans="2:44" ht="36.75" customHeight="1">
      <c r="B125" s="249"/>
      <c r="C125" s="250"/>
      <c r="D125" s="250"/>
      <c r="E125" s="250"/>
      <c r="F125" s="251"/>
      <c r="G125" s="213"/>
      <c r="H125" s="200"/>
      <c r="I125" s="203"/>
      <c r="K125" s="163"/>
      <c r="L125" s="220"/>
      <c r="M125" s="221"/>
      <c r="N125" s="161"/>
      <c r="O125" s="244" t="s">
        <v>267</v>
      </c>
      <c r="P125" s="323"/>
      <c r="Q125" s="324"/>
      <c r="R125" s="150">
        <f>IF(I125="Nej",IF(K125="Ja",G125,0),N125)</f>
        <v>0</v>
      </c>
      <c r="AA125" s="151"/>
      <c r="AB125" s="62"/>
      <c r="AC125" s="62"/>
      <c r="AD125" s="62"/>
      <c r="AE125" s="48"/>
      <c r="AF125" s="147"/>
      <c r="AG125" s="147"/>
      <c r="AH125" s="147"/>
      <c r="AI125" s="148"/>
      <c r="AJ125" s="148"/>
      <c r="AK125" s="148"/>
      <c r="AL125" s="148"/>
      <c r="AM125" s="148"/>
      <c r="AN125" s="148"/>
      <c r="AO125" s="148"/>
      <c r="AP125" s="148"/>
      <c r="AQ125" s="148"/>
      <c r="AR125" s="148"/>
    </row>
    <row r="126" spans="2:44" ht="37.5" customHeight="1">
      <c r="B126" s="249"/>
      <c r="C126" s="250"/>
      <c r="D126" s="250"/>
      <c r="E126" s="250"/>
      <c r="F126" s="251"/>
      <c r="G126" s="160"/>
      <c r="H126" s="200"/>
      <c r="I126" s="203"/>
      <c r="K126" s="163"/>
      <c r="L126" s="220"/>
      <c r="M126" s="221"/>
      <c r="N126" s="161"/>
      <c r="O126" s="244" t="s">
        <v>267</v>
      </c>
      <c r="P126" s="323"/>
      <c r="Q126" s="324"/>
      <c r="R126" s="150">
        <f>IF(I126="Nej",IF(K126="Ja",G126,0),N126)</f>
        <v>0</v>
      </c>
      <c r="AA126" s="151"/>
      <c r="AB126" s="62"/>
      <c r="AC126" s="62"/>
      <c r="AD126" s="62"/>
      <c r="AE126" s="48"/>
      <c r="AF126" s="147"/>
      <c r="AG126" s="147"/>
      <c r="AH126" s="147"/>
      <c r="AI126" s="148"/>
      <c r="AJ126" s="148"/>
      <c r="AK126" s="148"/>
      <c r="AL126" s="148"/>
      <c r="AM126" s="148"/>
      <c r="AN126" s="148"/>
      <c r="AO126" s="148"/>
      <c r="AP126" s="148"/>
      <c r="AQ126" s="148"/>
      <c r="AR126" s="148"/>
    </row>
    <row r="127" spans="2:44" ht="40.5" customHeight="1">
      <c r="B127" s="249"/>
      <c r="C127" s="250"/>
      <c r="D127" s="250"/>
      <c r="E127" s="250"/>
      <c r="F127" s="251"/>
      <c r="G127" s="160"/>
      <c r="H127" s="200"/>
      <c r="I127" s="203"/>
      <c r="K127" s="163"/>
      <c r="L127" s="220"/>
      <c r="M127" s="221"/>
      <c r="N127" s="161"/>
      <c r="O127" s="244" t="s">
        <v>267</v>
      </c>
      <c r="P127" s="323"/>
      <c r="Q127" s="324"/>
      <c r="R127" s="150">
        <f>IF(I127="Nej",IF(K127="Ja",G127,0),N127)</f>
        <v>0</v>
      </c>
      <c r="AA127" s="151"/>
      <c r="AB127" s="62"/>
      <c r="AC127" s="62"/>
      <c r="AD127" s="62"/>
      <c r="AE127" s="48"/>
      <c r="AF127" s="147"/>
      <c r="AG127" s="147"/>
      <c r="AH127" s="147"/>
      <c r="AI127" s="148"/>
      <c r="AJ127" s="148"/>
      <c r="AK127" s="148"/>
      <c r="AL127" s="148"/>
      <c r="AM127" s="148"/>
      <c r="AN127" s="148"/>
      <c r="AO127" s="148"/>
      <c r="AP127" s="148"/>
      <c r="AQ127" s="148"/>
      <c r="AR127" s="148"/>
    </row>
    <row r="128" spans="11:44" ht="9" customHeight="1">
      <c r="K128" s="65"/>
      <c r="L128" s="65"/>
      <c r="M128" s="65"/>
      <c r="N128" s="65"/>
      <c r="O128" s="57"/>
      <c r="P128" s="65"/>
      <c r="Q128" s="65"/>
      <c r="T128" s="62"/>
      <c r="U128" s="62"/>
      <c r="V128" s="62"/>
      <c r="W128" s="62"/>
      <c r="X128" s="62"/>
      <c r="AA128" s="152"/>
      <c r="AB128" s="62"/>
      <c r="AC128" s="62"/>
      <c r="AD128" s="62"/>
      <c r="AE128" s="48"/>
      <c r="AF128" s="147"/>
      <c r="AG128" s="147"/>
      <c r="AH128" s="147"/>
      <c r="AI128" s="148"/>
      <c r="AJ128" s="148"/>
      <c r="AK128" s="148"/>
      <c r="AL128" s="148"/>
      <c r="AM128" s="148"/>
      <c r="AN128" s="148"/>
      <c r="AO128" s="148"/>
      <c r="AP128" s="148"/>
      <c r="AQ128" s="148"/>
      <c r="AR128" s="148"/>
    </row>
    <row r="129" spans="2:44" ht="30" customHeight="1">
      <c r="B129" s="241" t="s">
        <v>253</v>
      </c>
      <c r="C129" s="241"/>
      <c r="D129" s="241"/>
      <c r="E129" s="244" t="s">
        <v>254</v>
      </c>
      <c r="F129" s="245"/>
      <c r="G129" s="245"/>
      <c r="H129" s="246"/>
      <c r="I129" s="143">
        <f>I116+I120</f>
        <v>1</v>
      </c>
      <c r="J129"/>
      <c r="K129"/>
      <c r="L129"/>
      <c r="M129"/>
      <c r="O129" s="57"/>
      <c r="P129" s="62"/>
      <c r="Q129" s="155" t="s">
        <v>265</v>
      </c>
      <c r="R129" s="156">
        <f>SUM(R123:R127)</f>
        <v>0</v>
      </c>
      <c r="T129" s="62"/>
      <c r="U129" s="62"/>
      <c r="V129" s="62"/>
      <c r="W129" s="62"/>
      <c r="AA129" s="154"/>
      <c r="AB129" s="62"/>
      <c r="AC129" s="62"/>
      <c r="AD129" s="62"/>
      <c r="AE129" s="62"/>
      <c r="AF129" s="153"/>
      <c r="AG129" s="148"/>
      <c r="AH129" s="148"/>
      <c r="AI129" s="148"/>
      <c r="AJ129" s="148"/>
      <c r="AK129" s="148"/>
      <c r="AL129" s="148"/>
      <c r="AM129" s="148"/>
      <c r="AN129" s="148"/>
      <c r="AO129" s="148"/>
      <c r="AP129" s="148"/>
      <c r="AQ129" s="148"/>
      <c r="AR129" s="148"/>
    </row>
    <row r="130" spans="6:44" ht="6" customHeight="1">
      <c r="F130" s="94"/>
      <c r="J130"/>
      <c r="K130"/>
      <c r="L130"/>
      <c r="M130"/>
      <c r="N130" s="65"/>
      <c r="O130" s="57"/>
      <c r="P130" s="65"/>
      <c r="Q130" s="65"/>
      <c r="T130" s="62"/>
      <c r="U130" s="62"/>
      <c r="V130" s="62"/>
      <c r="W130" s="62"/>
      <c r="X130" s="62"/>
      <c r="Z130" s="154"/>
      <c r="AA130" s="154"/>
      <c r="AB130" s="62"/>
      <c r="AC130" s="62"/>
      <c r="AD130" s="62"/>
      <c r="AE130" s="62"/>
      <c r="AF130" s="153"/>
      <c r="AG130" s="148"/>
      <c r="AH130" s="148"/>
      <c r="AI130" s="148"/>
      <c r="AJ130" s="148"/>
      <c r="AK130" s="148"/>
      <c r="AL130" s="148"/>
      <c r="AM130" s="148"/>
      <c r="AN130" s="148"/>
      <c r="AO130" s="148"/>
      <c r="AP130" s="148"/>
      <c r="AQ130" s="148"/>
      <c r="AR130" s="148"/>
    </row>
    <row r="131" spans="2:44" ht="29.25" customHeight="1">
      <c r="B131" s="144" t="s">
        <v>268</v>
      </c>
      <c r="K131" s="65"/>
      <c r="L131" s="65"/>
      <c r="M131" s="164"/>
      <c r="N131" s="164"/>
      <c r="O131" s="57"/>
      <c r="P131" s="60"/>
      <c r="Q131" s="164"/>
      <c r="T131" s="62"/>
      <c r="U131" s="62"/>
      <c r="V131" s="387"/>
      <c r="W131" s="388"/>
      <c r="X131" s="388"/>
      <c r="Y131" s="389"/>
      <c r="Z131" s="389"/>
      <c r="AA131" s="389"/>
      <c r="AB131" s="62"/>
      <c r="AC131" s="62"/>
      <c r="AD131" s="62"/>
      <c r="AE131" s="62"/>
      <c r="AF131" s="153"/>
      <c r="AG131" s="153"/>
      <c r="AH131" s="148"/>
      <c r="AI131" s="148"/>
      <c r="AJ131" s="148"/>
      <c r="AK131" s="148"/>
      <c r="AL131" s="148"/>
      <c r="AM131" s="148"/>
      <c r="AN131" s="148"/>
      <c r="AO131" s="148"/>
      <c r="AP131" s="148"/>
      <c r="AQ131" s="148"/>
      <c r="AR131" s="148"/>
    </row>
    <row r="132" spans="2:44" ht="17.25" customHeight="1">
      <c r="B132" s="66" t="s">
        <v>269</v>
      </c>
      <c r="C132" s="65"/>
      <c r="D132" s="65"/>
      <c r="E132" s="65"/>
      <c r="F132" s="65"/>
      <c r="G132" s="65"/>
      <c r="H132" s="65"/>
      <c r="I132" s="65"/>
      <c r="J132" s="18"/>
      <c r="O132" s="57"/>
      <c r="P132" s="144"/>
      <c r="Q132" s="57"/>
      <c r="R132" s="18"/>
      <c r="S132" s="18"/>
      <c r="T132" s="142"/>
      <c r="U132" s="18"/>
      <c r="V132" s="165"/>
      <c r="W132" s="166"/>
      <c r="X132" s="62"/>
      <c r="Y132" s="62"/>
      <c r="Z132" s="62"/>
      <c r="AA132" s="62"/>
      <c r="AF132" s="148"/>
      <c r="AG132" s="148"/>
      <c r="AH132" s="148"/>
      <c r="AI132" s="148"/>
      <c r="AJ132" s="148"/>
      <c r="AK132" s="148"/>
      <c r="AL132" s="148"/>
      <c r="AM132" s="148"/>
      <c r="AN132" s="148"/>
      <c r="AO132" s="148"/>
      <c r="AP132" s="148"/>
      <c r="AQ132" s="148"/>
      <c r="AR132" s="148"/>
    </row>
    <row r="133" spans="2:44" ht="17.25" customHeight="1">
      <c r="B133" s="373" t="s">
        <v>279</v>
      </c>
      <c r="C133" s="374"/>
      <c r="D133" s="374"/>
      <c r="E133" s="374"/>
      <c r="F133" s="374"/>
      <c r="G133" s="374"/>
      <c r="H133" s="374"/>
      <c r="I133" s="375"/>
      <c r="J133" s="18"/>
      <c r="K133" s="94"/>
      <c r="L133" s="94"/>
      <c r="M133" s="94"/>
      <c r="N133" s="94"/>
      <c r="O133" s="204"/>
      <c r="P133" s="144"/>
      <c r="Q133" s="57"/>
      <c r="R133" s="18"/>
      <c r="S133" s="18"/>
      <c r="T133" s="142"/>
      <c r="U133" s="18"/>
      <c r="V133" s="165"/>
      <c r="W133" s="166"/>
      <c r="X133" s="62"/>
      <c r="Y133" s="62"/>
      <c r="Z133" s="62"/>
      <c r="AA133" s="62"/>
      <c r="AF133" s="148"/>
      <c r="AG133" s="148"/>
      <c r="AH133" s="148"/>
      <c r="AI133" s="148"/>
      <c r="AJ133" s="148"/>
      <c r="AK133" s="148"/>
      <c r="AL133" s="148"/>
      <c r="AM133" s="148"/>
      <c r="AN133" s="148"/>
      <c r="AO133" s="148"/>
      <c r="AP133" s="148"/>
      <c r="AQ133" s="148"/>
      <c r="AR133" s="148"/>
    </row>
    <row r="134" spans="2:34" ht="81.75" customHeight="1">
      <c r="B134" s="226" t="s">
        <v>280</v>
      </c>
      <c r="C134" s="227"/>
      <c r="D134" s="227"/>
      <c r="E134" s="227"/>
      <c r="F134" s="227"/>
      <c r="G134" s="227"/>
      <c r="H134" s="227"/>
      <c r="I134" s="228"/>
      <c r="J134" s="202"/>
      <c r="K134" s="222"/>
      <c r="L134" s="222"/>
      <c r="M134" s="222"/>
      <c r="N134" s="222"/>
      <c r="O134" s="222"/>
      <c r="P134" s="18"/>
      <c r="Q134" s="57"/>
      <c r="S134" s="62"/>
      <c r="T134" s="62"/>
      <c r="U134" s="62"/>
      <c r="V134" s="62"/>
      <c r="W134" s="62"/>
      <c r="X134" s="62"/>
      <c r="Y134" s="62"/>
      <c r="Z134" s="62"/>
      <c r="AA134" s="62"/>
      <c r="AB134" s="62"/>
      <c r="AC134" s="62"/>
      <c r="AD134" s="62"/>
      <c r="AE134" s="62"/>
      <c r="AF134" s="62"/>
      <c r="AG134" s="62"/>
      <c r="AH134" s="62"/>
    </row>
    <row r="135" spans="2:44" ht="17.25" customHeight="1">
      <c r="B135" s="214" t="s">
        <v>281</v>
      </c>
      <c r="C135" s="214"/>
      <c r="D135" s="214"/>
      <c r="E135" s="214"/>
      <c r="F135" s="214"/>
      <c r="G135" s="214"/>
      <c r="H135" s="214"/>
      <c r="I135" s="206" t="s">
        <v>299</v>
      </c>
      <c r="J135" s="18"/>
      <c r="O135" s="57"/>
      <c r="P135" s="144"/>
      <c r="Q135" s="57"/>
      <c r="R135" s="18"/>
      <c r="S135" s="18"/>
      <c r="T135" s="142"/>
      <c r="U135" s="18"/>
      <c r="V135" s="165"/>
      <c r="W135" s="166"/>
      <c r="X135" s="62"/>
      <c r="Y135" s="62"/>
      <c r="Z135" s="62"/>
      <c r="AA135" s="62"/>
      <c r="AF135" s="148"/>
      <c r="AG135" s="148"/>
      <c r="AH135" s="148"/>
      <c r="AI135" s="148"/>
      <c r="AJ135" s="148"/>
      <c r="AK135" s="148"/>
      <c r="AL135" s="148"/>
      <c r="AM135" s="148"/>
      <c r="AN135" s="148"/>
      <c r="AO135" s="148"/>
      <c r="AP135" s="148"/>
      <c r="AQ135" s="148"/>
      <c r="AR135" s="148"/>
    </row>
    <row r="136" spans="2:44" ht="17.25" customHeight="1">
      <c r="B136" s="66"/>
      <c r="C136" s="65"/>
      <c r="D136" s="65"/>
      <c r="E136" s="65"/>
      <c r="F136" s="65"/>
      <c r="G136" s="65"/>
      <c r="H136" s="65"/>
      <c r="I136" s="65"/>
      <c r="J136" s="18"/>
      <c r="O136" s="57"/>
      <c r="P136" s="144"/>
      <c r="Q136" s="57"/>
      <c r="R136" s="18"/>
      <c r="S136" s="18"/>
      <c r="T136" s="142"/>
      <c r="U136" s="18"/>
      <c r="V136" s="165"/>
      <c r="W136" s="166"/>
      <c r="X136" s="62"/>
      <c r="Y136" s="62"/>
      <c r="Z136" s="62"/>
      <c r="AA136" s="62"/>
      <c r="AF136" s="148"/>
      <c r="AG136" s="148"/>
      <c r="AH136" s="148"/>
      <c r="AI136" s="148"/>
      <c r="AJ136" s="148"/>
      <c r="AK136" s="148"/>
      <c r="AL136" s="148"/>
      <c r="AM136" s="148"/>
      <c r="AN136" s="148"/>
      <c r="AO136" s="148"/>
      <c r="AP136" s="148"/>
      <c r="AQ136" s="148"/>
      <c r="AR136" s="148"/>
    </row>
    <row r="137" spans="2:44" ht="27" customHeight="1">
      <c r="B137" s="373" t="s">
        <v>270</v>
      </c>
      <c r="C137" s="390"/>
      <c r="D137" s="390"/>
      <c r="E137" s="390"/>
      <c r="F137" s="390"/>
      <c r="G137" s="390"/>
      <c r="H137" s="390"/>
      <c r="I137" s="391"/>
      <c r="J137" s="18"/>
      <c r="O137" s="57"/>
      <c r="P137" s="425" t="s">
        <v>271</v>
      </c>
      <c r="Q137" s="426"/>
      <c r="R137" s="167"/>
      <c r="S137" s="168"/>
      <c r="T137" s="169"/>
      <c r="U137" s="168"/>
      <c r="V137" s="170"/>
      <c r="W137" s="171"/>
      <c r="X137" s="172"/>
      <c r="Y137" s="172"/>
      <c r="Z137" s="172"/>
      <c r="AA137" s="172"/>
      <c r="AB137" s="57"/>
      <c r="AC137" s="57"/>
      <c r="AF137" s="148"/>
      <c r="AG137" s="148"/>
      <c r="AH137" s="148"/>
      <c r="AI137" s="148"/>
      <c r="AJ137" s="148"/>
      <c r="AK137" s="148"/>
      <c r="AL137" s="148"/>
      <c r="AM137" s="148"/>
      <c r="AN137" s="148"/>
      <c r="AO137" s="148"/>
      <c r="AP137" s="148"/>
      <c r="AQ137" s="148"/>
      <c r="AR137" s="148"/>
    </row>
    <row r="138" spans="2:44" ht="52.5" customHeight="1">
      <c r="B138" s="392"/>
      <c r="C138" s="393"/>
      <c r="D138" s="393"/>
      <c r="E138" s="393"/>
      <c r="F138" s="393"/>
      <c r="G138" s="393"/>
      <c r="H138" s="393"/>
      <c r="I138" s="394"/>
      <c r="J138" s="18"/>
      <c r="O138" s="57"/>
      <c r="P138" s="423" t="s">
        <v>272</v>
      </c>
      <c r="Q138" s="424"/>
      <c r="R138" s="401"/>
      <c r="S138" s="401"/>
      <c r="T138" s="401"/>
      <c r="U138" s="402"/>
      <c r="V138" s="403"/>
      <c r="W138" s="403"/>
      <c r="X138" s="403"/>
      <c r="Y138" s="403"/>
      <c r="Z138" s="404"/>
      <c r="AA138" s="173"/>
      <c r="AB138" s="174"/>
      <c r="AC138" s="57"/>
      <c r="AF138" s="148"/>
      <c r="AG138" s="148"/>
      <c r="AH138" s="148"/>
      <c r="AI138" s="148"/>
      <c r="AJ138" s="148"/>
      <c r="AK138" s="148"/>
      <c r="AL138" s="148"/>
      <c r="AM138" s="148"/>
      <c r="AN138" s="148"/>
      <c r="AO138" s="148"/>
      <c r="AP138" s="148"/>
      <c r="AQ138" s="148"/>
      <c r="AR138" s="148"/>
    </row>
    <row r="139" spans="2:44" ht="41.25" customHeight="1">
      <c r="B139" s="395"/>
      <c r="C139" s="396"/>
      <c r="D139" s="396"/>
      <c r="E139" s="396"/>
      <c r="F139" s="396"/>
      <c r="G139" s="396"/>
      <c r="H139" s="396"/>
      <c r="I139" s="397"/>
      <c r="J139" s="18"/>
      <c r="O139" s="57"/>
      <c r="P139" s="405" t="s">
        <v>273</v>
      </c>
      <c r="Q139" s="406"/>
      <c r="R139" s="407"/>
      <c r="S139" s="407"/>
      <c r="T139" s="407"/>
      <c r="U139" s="408"/>
      <c r="V139" s="407"/>
      <c r="W139" s="407"/>
      <c r="X139" s="407"/>
      <c r="Y139" s="176"/>
      <c r="Z139" s="177"/>
      <c r="AA139" s="175"/>
      <c r="AB139" s="178"/>
      <c r="AC139" s="411"/>
      <c r="AF139" s="148"/>
      <c r="AG139" s="148"/>
      <c r="AH139" s="148"/>
      <c r="AI139" s="148"/>
      <c r="AJ139" s="148"/>
      <c r="AK139" s="148"/>
      <c r="AL139" s="148"/>
      <c r="AM139" s="148"/>
      <c r="AN139" s="148"/>
      <c r="AO139" s="148"/>
      <c r="AP139" s="148"/>
      <c r="AQ139" s="148"/>
      <c r="AR139" s="148"/>
    </row>
    <row r="140" spans="2:44" ht="17.25" customHeight="1">
      <c r="B140" s="395"/>
      <c r="C140" s="396"/>
      <c r="D140" s="396"/>
      <c r="E140" s="396"/>
      <c r="F140" s="396"/>
      <c r="G140" s="396"/>
      <c r="H140" s="396"/>
      <c r="I140" s="397"/>
      <c r="J140" s="18"/>
      <c r="O140" s="57"/>
      <c r="P140" s="421" t="str">
        <f>B119</f>
        <v>2. Bör-Krav</v>
      </c>
      <c r="Q140" s="422"/>
      <c r="R140" s="413"/>
      <c r="S140" s="180"/>
      <c r="T140" s="180"/>
      <c r="U140" s="414"/>
      <c r="V140" s="410"/>
      <c r="W140" s="410"/>
      <c r="X140" s="410"/>
      <c r="Y140" s="176"/>
      <c r="Z140" s="177"/>
      <c r="AA140" s="83"/>
      <c r="AB140" s="178"/>
      <c r="AC140" s="412"/>
      <c r="AF140" s="148"/>
      <c r="AG140" s="148"/>
      <c r="AH140" s="148"/>
      <c r="AI140" s="148"/>
      <c r="AJ140" s="148"/>
      <c r="AK140" s="148"/>
      <c r="AL140" s="148"/>
      <c r="AM140" s="148"/>
      <c r="AN140" s="148"/>
      <c r="AO140" s="148"/>
      <c r="AP140" s="148"/>
      <c r="AQ140" s="148"/>
      <c r="AR140" s="148"/>
    </row>
    <row r="141" spans="2:44" ht="12.75" customHeight="1">
      <c r="B141" s="395"/>
      <c r="C141" s="396"/>
      <c r="D141" s="396"/>
      <c r="E141" s="396"/>
      <c r="F141" s="396"/>
      <c r="G141" s="396"/>
      <c r="H141" s="396"/>
      <c r="I141" s="397"/>
      <c r="J141" s="181"/>
      <c r="O141" s="57"/>
      <c r="P141" s="421"/>
      <c r="Q141" s="422"/>
      <c r="R141" s="413"/>
      <c r="S141" s="57"/>
      <c r="T141" s="57"/>
      <c r="U141" s="414"/>
      <c r="V141" s="410"/>
      <c r="W141" s="410"/>
      <c r="X141" s="410"/>
      <c r="Y141" s="176"/>
      <c r="Z141" s="177"/>
      <c r="AA141" s="83"/>
      <c r="AB141" s="178"/>
      <c r="AC141" s="182"/>
      <c r="AF141" s="148"/>
      <c r="AG141" s="148"/>
      <c r="AH141" s="148"/>
      <c r="AI141" s="148"/>
      <c r="AJ141" s="148"/>
      <c r="AK141" s="148"/>
      <c r="AL141" s="148"/>
      <c r="AM141" s="148"/>
      <c r="AN141" s="148"/>
      <c r="AO141" s="148"/>
      <c r="AP141" s="148"/>
      <c r="AQ141" s="148"/>
      <c r="AR141" s="148"/>
    </row>
    <row r="142" spans="2:44" ht="17.25" customHeight="1">
      <c r="B142" s="395"/>
      <c r="C142" s="396"/>
      <c r="D142" s="396"/>
      <c r="E142" s="396"/>
      <c r="F142" s="396"/>
      <c r="G142" s="396"/>
      <c r="H142" s="396"/>
      <c r="I142" s="397"/>
      <c r="J142" s="18"/>
      <c r="L142" s="415"/>
      <c r="M142" s="415"/>
      <c r="O142" s="57"/>
      <c r="P142" s="183">
        <f>R129</f>
        <v>0</v>
      </c>
      <c r="Q142" s="184">
        <f>I120</f>
        <v>0.5</v>
      </c>
      <c r="R142" s="185"/>
      <c r="S142" s="186"/>
      <c r="T142" s="57"/>
      <c r="U142" s="416"/>
      <c r="V142" s="417"/>
      <c r="W142" s="417"/>
      <c r="X142" s="417"/>
      <c r="Y142" s="176"/>
      <c r="Z142" s="177"/>
      <c r="AA142" s="83"/>
      <c r="AB142" s="178"/>
      <c r="AC142" s="187"/>
      <c r="AF142" s="148"/>
      <c r="AG142" s="148"/>
      <c r="AH142" s="148"/>
      <c r="AI142" s="148"/>
      <c r="AJ142" s="148"/>
      <c r="AK142" s="148"/>
      <c r="AL142" s="148"/>
      <c r="AM142" s="148"/>
      <c r="AN142" s="148"/>
      <c r="AO142" s="148"/>
      <c r="AP142" s="148"/>
      <c r="AQ142" s="148"/>
      <c r="AR142" s="148"/>
    </row>
    <row r="143" spans="2:44" ht="17.25" customHeight="1">
      <c r="B143" s="395"/>
      <c r="C143" s="396"/>
      <c r="D143" s="396"/>
      <c r="E143" s="396"/>
      <c r="F143" s="396"/>
      <c r="G143" s="396"/>
      <c r="H143" s="396"/>
      <c r="I143" s="397"/>
      <c r="J143" s="18"/>
      <c r="L143" s="409"/>
      <c r="M143" s="409"/>
      <c r="N143" s="409"/>
      <c r="O143" s="57"/>
      <c r="P143" s="421" t="s">
        <v>274</v>
      </c>
      <c r="Q143" s="422"/>
      <c r="R143" s="410"/>
      <c r="S143" s="83"/>
      <c r="T143" s="83"/>
      <c r="U143" s="188"/>
      <c r="V143" s="57"/>
      <c r="W143" s="57"/>
      <c r="X143" s="83"/>
      <c r="Y143" s="57"/>
      <c r="Z143" s="179"/>
      <c r="AA143" s="18"/>
      <c r="AB143" s="18"/>
      <c r="AC143" s="189"/>
      <c r="AF143" s="148"/>
      <c r="AG143" s="148"/>
      <c r="AH143" s="148"/>
      <c r="AI143" s="148"/>
      <c r="AJ143" s="148"/>
      <c r="AK143" s="148"/>
      <c r="AL143" s="148"/>
      <c r="AM143" s="148"/>
      <c r="AN143" s="148"/>
      <c r="AO143" s="148"/>
      <c r="AP143" s="148"/>
      <c r="AQ143" s="148"/>
      <c r="AR143" s="148"/>
    </row>
    <row r="144" spans="2:44" ht="17.25" customHeight="1">
      <c r="B144" s="395"/>
      <c r="C144" s="396"/>
      <c r="D144" s="396"/>
      <c r="E144" s="396"/>
      <c r="F144" s="396"/>
      <c r="G144" s="396"/>
      <c r="H144" s="396"/>
      <c r="I144" s="397"/>
      <c r="J144" s="190"/>
      <c r="O144" s="57"/>
      <c r="P144" s="421"/>
      <c r="Q144" s="422"/>
      <c r="R144" s="410"/>
      <c r="S144" s="83"/>
      <c r="T144" s="83"/>
      <c r="U144" s="191"/>
      <c r="V144" s="83"/>
      <c r="W144" s="83"/>
      <c r="X144" s="182"/>
      <c r="Y144" s="57"/>
      <c r="Z144" s="179"/>
      <c r="AA144" s="57"/>
      <c r="AB144" s="18"/>
      <c r="AC144" s="57"/>
      <c r="AF144" s="148"/>
      <c r="AG144" s="148"/>
      <c r="AH144" s="148"/>
      <c r="AI144" s="148"/>
      <c r="AJ144" s="148"/>
      <c r="AK144" s="148"/>
      <c r="AL144" s="148"/>
      <c r="AM144" s="148"/>
      <c r="AN144" s="148"/>
      <c r="AO144" s="148"/>
      <c r="AP144" s="148"/>
      <c r="AQ144" s="148"/>
      <c r="AR144" s="148"/>
    </row>
    <row r="145" spans="2:44" ht="17.25" customHeight="1">
      <c r="B145" s="398"/>
      <c r="C145" s="399"/>
      <c r="D145" s="399"/>
      <c r="E145" s="399"/>
      <c r="F145" s="399"/>
      <c r="G145" s="399"/>
      <c r="H145" s="399"/>
      <c r="I145" s="400"/>
      <c r="J145" s="190"/>
      <c r="O145" s="57"/>
      <c r="P145" s="192">
        <f>R76</f>
        <v>0</v>
      </c>
      <c r="Q145" s="193">
        <f>I116</f>
        <v>0.5</v>
      </c>
      <c r="R145" s="194"/>
      <c r="S145" s="195"/>
      <c r="T145" s="196"/>
      <c r="U145" s="419"/>
      <c r="V145" s="420"/>
      <c r="W145" s="417"/>
      <c r="X145" s="417"/>
      <c r="Y145" s="197"/>
      <c r="Z145" s="198"/>
      <c r="AA145" s="199"/>
      <c r="AB145" s="18"/>
      <c r="AC145" s="57"/>
      <c r="AF145" s="148"/>
      <c r="AG145" s="148"/>
      <c r="AH145" s="148"/>
      <c r="AI145" s="148"/>
      <c r="AJ145" s="148"/>
      <c r="AK145" s="148"/>
      <c r="AL145" s="148"/>
      <c r="AM145" s="148"/>
      <c r="AN145" s="148"/>
      <c r="AO145" s="148"/>
      <c r="AP145" s="148"/>
      <c r="AQ145" s="148"/>
      <c r="AR145" s="148"/>
    </row>
    <row r="146" ht="29.25" customHeight="1"/>
    <row r="147" spans="2:23" ht="21" customHeight="1">
      <c r="B147" s="337" t="s">
        <v>103</v>
      </c>
      <c r="C147" s="337"/>
      <c r="D147" s="337"/>
      <c r="E147" s="337"/>
      <c r="F147" s="337"/>
      <c r="P147" s="57"/>
      <c r="S147" s="62"/>
      <c r="T147" s="62"/>
      <c r="U147" s="62"/>
      <c r="W147" s="62"/>
    </row>
    <row r="148" spans="2:23" ht="19.5" customHeight="1">
      <c r="B148" s="66" t="s">
        <v>65</v>
      </c>
      <c r="C148" s="65"/>
      <c r="D148" s="65"/>
      <c r="E148" s="65"/>
      <c r="F148" s="65"/>
      <c r="G148" s="65"/>
      <c r="K148" s="66" t="s">
        <v>65</v>
      </c>
      <c r="L148" s="65"/>
      <c r="M148" s="65"/>
      <c r="N148" s="65"/>
      <c r="O148" s="65"/>
      <c r="P148" s="67"/>
      <c r="U148" s="62"/>
      <c r="V148" s="62"/>
      <c r="W148" s="62"/>
    </row>
    <row r="149" spans="2:33" ht="19.5" customHeight="1">
      <c r="B149" s="218" t="s">
        <v>221</v>
      </c>
      <c r="C149" s="218"/>
      <c r="D149" s="218"/>
      <c r="E149" s="218"/>
      <c r="F149" s="218"/>
      <c r="G149" s="218"/>
      <c r="H149" s="218"/>
      <c r="I149" s="218"/>
      <c r="K149" s="307" t="s">
        <v>39</v>
      </c>
      <c r="L149" s="307"/>
      <c r="M149" s="307"/>
      <c r="N149" s="307"/>
      <c r="O149" s="205"/>
      <c r="P149" s="67"/>
      <c r="U149" s="62"/>
      <c r="AF149" s="88" t="b">
        <f>IF(COUNTA(B150:I152)&gt;0,TRUE,FALSE)</f>
        <v>1</v>
      </c>
      <c r="AG149" s="49" t="b">
        <f>IF(AND(AF149,O149&lt;&gt;"Ja"),TRUE,FALSE)</f>
        <v>1</v>
      </c>
    </row>
    <row r="150" spans="2:33" ht="19.5" customHeight="1">
      <c r="B150" s="288" t="s">
        <v>306</v>
      </c>
      <c r="C150" s="288"/>
      <c r="D150" s="288"/>
      <c r="E150" s="288"/>
      <c r="F150" s="288"/>
      <c r="G150" s="288"/>
      <c r="H150" s="288"/>
      <c r="I150" s="288"/>
      <c r="K150" s="65"/>
      <c r="L150" s="65"/>
      <c r="M150" s="65"/>
      <c r="N150" s="65"/>
      <c r="O150" s="65"/>
      <c r="P150" s="65"/>
      <c r="U150" s="62"/>
      <c r="AF150" s="62"/>
      <c r="AG150" s="62"/>
    </row>
    <row r="151" spans="2:33" ht="19.5" customHeight="1">
      <c r="B151" s="288" t="s">
        <v>323</v>
      </c>
      <c r="C151" s="288"/>
      <c r="D151" s="288"/>
      <c r="E151" s="288"/>
      <c r="F151" s="288"/>
      <c r="G151" s="288"/>
      <c r="H151" s="288"/>
      <c r="I151" s="288"/>
      <c r="K151" s="65"/>
      <c r="L151" s="65"/>
      <c r="M151" s="65"/>
      <c r="N151" s="65"/>
      <c r="O151" s="65"/>
      <c r="P151" s="65"/>
      <c r="U151" s="62"/>
      <c r="AF151" s="62"/>
      <c r="AG151" s="62"/>
    </row>
    <row r="152" spans="2:33" ht="19.5" customHeight="1">
      <c r="B152" s="288" t="s">
        <v>308</v>
      </c>
      <c r="C152" s="288"/>
      <c r="D152" s="288"/>
      <c r="E152" s="288"/>
      <c r="F152" s="288"/>
      <c r="G152" s="288"/>
      <c r="H152" s="288"/>
      <c r="I152" s="288"/>
      <c r="K152" s="65"/>
      <c r="L152" s="65"/>
      <c r="M152" s="65"/>
      <c r="N152" s="65"/>
      <c r="O152" s="65"/>
      <c r="P152" s="65"/>
      <c r="U152" s="62"/>
      <c r="AF152" s="62"/>
      <c r="AG152" s="62"/>
    </row>
    <row r="153" spans="2:33" ht="19.5" customHeight="1">
      <c r="B153" s="65"/>
      <c r="C153" s="65"/>
      <c r="D153" s="65"/>
      <c r="E153" s="65"/>
      <c r="F153" s="65"/>
      <c r="G153" s="65"/>
      <c r="H153" s="65"/>
      <c r="I153" s="65"/>
      <c r="J153" s="18"/>
      <c r="K153" s="18"/>
      <c r="L153" s="18"/>
      <c r="M153" s="18"/>
      <c r="N153" s="18"/>
      <c r="O153" s="18"/>
      <c r="P153" s="18"/>
      <c r="Q153" s="57"/>
      <c r="S153" s="62"/>
      <c r="T153" s="62"/>
      <c r="U153" s="62"/>
      <c r="AF153" s="62"/>
      <c r="AG153" s="62"/>
    </row>
    <row r="154" spans="2:33" ht="19.5" customHeight="1">
      <c r="B154" s="66" t="s">
        <v>220</v>
      </c>
      <c r="C154" s="65"/>
      <c r="D154" s="65"/>
      <c r="E154" s="65"/>
      <c r="F154" s="65"/>
      <c r="G154" s="65"/>
      <c r="K154" s="66" t="s">
        <v>66</v>
      </c>
      <c r="L154" s="65"/>
      <c r="M154" s="65"/>
      <c r="N154" s="65"/>
      <c r="O154" s="65"/>
      <c r="P154" s="67"/>
      <c r="U154" s="62"/>
      <c r="AF154" s="62"/>
      <c r="AG154" s="62"/>
    </row>
    <row r="155" spans="2:33" ht="19.5" customHeight="1">
      <c r="B155" s="218" t="s">
        <v>244</v>
      </c>
      <c r="C155" s="218"/>
      <c r="D155" s="218"/>
      <c r="E155" s="218"/>
      <c r="F155" s="218"/>
      <c r="G155" s="218"/>
      <c r="H155" s="218"/>
      <c r="I155" s="218"/>
      <c r="K155" s="307" t="s">
        <v>39</v>
      </c>
      <c r="L155" s="307"/>
      <c r="M155" s="307"/>
      <c r="N155" s="307"/>
      <c r="O155" s="205"/>
      <c r="P155" s="67"/>
      <c r="U155" s="62"/>
      <c r="AF155" s="88" t="b">
        <f>IF(COUNTA(B156:I158)&gt;0,TRUE,FALSE)</f>
        <v>1</v>
      </c>
      <c r="AG155" s="49" t="b">
        <f>IF(AND(AF155,O155&lt;&gt;"Ja"),TRUE,FALSE)</f>
        <v>1</v>
      </c>
    </row>
    <row r="156" spans="2:33" ht="19.5" customHeight="1">
      <c r="B156" s="288" t="s">
        <v>292</v>
      </c>
      <c r="C156" s="288"/>
      <c r="D156" s="288"/>
      <c r="E156" s="288"/>
      <c r="F156" s="288"/>
      <c r="G156" s="288"/>
      <c r="H156" s="288"/>
      <c r="I156" s="288"/>
      <c r="K156" s="65"/>
      <c r="L156" s="65"/>
      <c r="M156" s="65"/>
      <c r="N156" s="65"/>
      <c r="O156" s="65"/>
      <c r="P156" s="65"/>
      <c r="U156" s="62"/>
      <c r="AF156" s="62"/>
      <c r="AG156" s="62"/>
    </row>
    <row r="157" spans="2:33" ht="19.5" customHeight="1">
      <c r="B157" s="288"/>
      <c r="C157" s="288"/>
      <c r="D157" s="288"/>
      <c r="E157" s="288"/>
      <c r="F157" s="288"/>
      <c r="G157" s="288"/>
      <c r="H157" s="288"/>
      <c r="I157" s="288"/>
      <c r="K157" s="65"/>
      <c r="L157" s="65"/>
      <c r="M157" s="65"/>
      <c r="N157" s="65"/>
      <c r="O157" s="65"/>
      <c r="P157" s="65"/>
      <c r="U157" s="62"/>
      <c r="AF157" s="62"/>
      <c r="AG157" s="62"/>
    </row>
    <row r="158" spans="2:33" ht="19.5" customHeight="1">
      <c r="B158" s="288"/>
      <c r="C158" s="288"/>
      <c r="D158" s="288"/>
      <c r="E158" s="288"/>
      <c r="F158" s="288"/>
      <c r="G158" s="288"/>
      <c r="H158" s="288"/>
      <c r="I158" s="288"/>
      <c r="K158" s="65"/>
      <c r="L158" s="65"/>
      <c r="M158" s="65"/>
      <c r="N158" s="65"/>
      <c r="O158" s="65"/>
      <c r="P158" s="65"/>
      <c r="U158" s="62"/>
      <c r="AF158" s="62"/>
      <c r="AG158" s="62"/>
    </row>
    <row r="159" spans="2:33" ht="19.5" customHeight="1">
      <c r="B159" s="65"/>
      <c r="C159" s="65"/>
      <c r="D159" s="65"/>
      <c r="E159" s="65"/>
      <c r="F159" s="65"/>
      <c r="G159" s="65"/>
      <c r="K159" s="65"/>
      <c r="L159" s="65"/>
      <c r="M159" s="65"/>
      <c r="N159" s="65"/>
      <c r="O159" s="65"/>
      <c r="P159" s="65"/>
      <c r="U159" s="62"/>
      <c r="AF159" s="62"/>
      <c r="AG159" s="62"/>
    </row>
    <row r="160" spans="2:33" ht="17.25" customHeight="1">
      <c r="B160" s="85"/>
      <c r="C160" s="85"/>
      <c r="D160" s="85"/>
      <c r="E160" s="85"/>
      <c r="F160" s="85"/>
      <c r="G160" s="65"/>
      <c r="H160" s="72"/>
      <c r="I160" s="72"/>
      <c r="J160" s="72"/>
      <c r="K160" s="65"/>
      <c r="L160" s="65"/>
      <c r="M160" s="65"/>
      <c r="N160" s="65"/>
      <c r="O160" s="65"/>
      <c r="P160" s="71"/>
      <c r="Q160" s="57"/>
      <c r="S160" s="62"/>
      <c r="T160" s="62"/>
      <c r="U160" s="62"/>
      <c r="AF160" s="62"/>
      <c r="AG160" s="62"/>
    </row>
    <row r="161" spans="2:33" ht="17.25" customHeight="1">
      <c r="B161" s="58" t="s">
        <v>36</v>
      </c>
      <c r="C161" s="58"/>
      <c r="D161" s="58"/>
      <c r="E161" s="58"/>
      <c r="F161" s="58"/>
      <c r="G161" s="65"/>
      <c r="H161" s="65"/>
      <c r="I161" s="65"/>
      <c r="J161" s="65"/>
      <c r="K161" s="65"/>
      <c r="L161" s="65"/>
      <c r="M161" s="65"/>
      <c r="N161" s="65"/>
      <c r="O161" s="65"/>
      <c r="P161" s="71"/>
      <c r="S161" s="62"/>
      <c r="T161" s="62"/>
      <c r="U161" s="62"/>
      <c r="AF161" s="62"/>
      <c r="AG161" s="62"/>
    </row>
    <row r="162" spans="2:33" ht="33" customHeight="1">
      <c r="B162" s="218" t="s">
        <v>236</v>
      </c>
      <c r="C162" s="218"/>
      <c r="D162" s="218"/>
      <c r="E162" s="218"/>
      <c r="F162" s="218"/>
      <c r="G162" s="218"/>
      <c r="H162" s="218"/>
      <c r="I162" s="218"/>
      <c r="J162" s="218"/>
      <c r="K162" s="218"/>
      <c r="L162" s="218"/>
      <c r="M162" s="218"/>
      <c r="N162" s="218"/>
      <c r="O162" s="218"/>
      <c r="P162" s="218"/>
      <c r="Q162" s="218"/>
      <c r="R162" s="218"/>
      <c r="S162" s="62"/>
      <c r="T162" s="62"/>
      <c r="U162" s="62"/>
      <c r="AF162" s="62"/>
      <c r="AG162" s="62"/>
    </row>
    <row r="163" spans="2:33" ht="15.75" customHeight="1">
      <c r="B163" s="343" t="s">
        <v>307</v>
      </c>
      <c r="C163" s="288"/>
      <c r="D163" s="288"/>
      <c r="E163" s="288"/>
      <c r="F163" s="288"/>
      <c r="G163" s="288"/>
      <c r="H163" s="288"/>
      <c r="I163" s="288"/>
      <c r="J163" s="288"/>
      <c r="K163" s="288"/>
      <c r="L163" s="288"/>
      <c r="M163" s="288"/>
      <c r="N163" s="288"/>
      <c r="O163" s="288"/>
      <c r="P163" s="288"/>
      <c r="Q163" s="288"/>
      <c r="R163" s="288"/>
      <c r="S163" s="62"/>
      <c r="T163" s="62"/>
      <c r="U163" s="62"/>
      <c r="AF163" s="62"/>
      <c r="AG163" s="62"/>
    </row>
    <row r="164" spans="2:18" ht="12.75" customHeight="1">
      <c r="B164" s="288"/>
      <c r="C164" s="288"/>
      <c r="D164" s="288"/>
      <c r="E164" s="288"/>
      <c r="F164" s="288"/>
      <c r="G164" s="288"/>
      <c r="H164" s="288"/>
      <c r="I164" s="288"/>
      <c r="J164" s="288"/>
      <c r="K164" s="288"/>
      <c r="L164" s="288"/>
      <c r="M164" s="288"/>
      <c r="N164" s="288"/>
      <c r="O164" s="288"/>
      <c r="P164" s="288"/>
      <c r="Q164" s="288"/>
      <c r="R164" s="288"/>
    </row>
    <row r="165" spans="2:18" ht="12.75" customHeight="1">
      <c r="B165" s="288"/>
      <c r="C165" s="288"/>
      <c r="D165" s="288"/>
      <c r="E165" s="288"/>
      <c r="F165" s="288"/>
      <c r="G165" s="288"/>
      <c r="H165" s="288"/>
      <c r="I165" s="288"/>
      <c r="J165" s="288"/>
      <c r="K165" s="288"/>
      <c r="L165" s="288"/>
      <c r="M165" s="288"/>
      <c r="N165" s="288"/>
      <c r="O165" s="288"/>
      <c r="P165" s="288"/>
      <c r="Q165" s="288"/>
      <c r="R165" s="288"/>
    </row>
    <row r="166" spans="2:18" ht="27" customHeight="1">
      <c r="B166" s="288"/>
      <c r="C166" s="288"/>
      <c r="D166" s="288"/>
      <c r="E166" s="288"/>
      <c r="F166" s="288"/>
      <c r="G166" s="288"/>
      <c r="H166" s="288"/>
      <c r="I166" s="288"/>
      <c r="J166" s="288"/>
      <c r="K166" s="288"/>
      <c r="L166" s="288"/>
      <c r="M166" s="288"/>
      <c r="N166" s="288"/>
      <c r="O166" s="288"/>
      <c r="P166" s="288"/>
      <c r="Q166" s="288"/>
      <c r="R166" s="288"/>
    </row>
    <row r="167" s="48" customFormat="1" ht="12.75" customHeight="1"/>
    <row r="168" spans="2:14" ht="12.75" customHeight="1">
      <c r="B168" s="48"/>
      <c r="C168" s="48"/>
      <c r="D168" s="48"/>
      <c r="E168" s="48"/>
      <c r="F168" s="48"/>
      <c r="G168" s="48"/>
      <c r="H168" s="48"/>
      <c r="I168" s="48"/>
      <c r="J168" s="48"/>
      <c r="K168" s="48"/>
      <c r="L168" s="48"/>
      <c r="M168" s="48"/>
      <c r="N168" s="48"/>
    </row>
    <row r="169" spans="2:33" s="48" customFormat="1" ht="12.75" customHeight="1">
      <c r="B169" s="218" t="s">
        <v>223</v>
      </c>
      <c r="C169" s="218"/>
      <c r="D169" s="218"/>
      <c r="E169" s="218"/>
      <c r="F169" s="218"/>
      <c r="G169" s="218"/>
      <c r="H169" s="218"/>
      <c r="I169" s="218"/>
      <c r="J169" s="218"/>
      <c r="K169" s="218"/>
      <c r="L169" s="218"/>
      <c r="M169" s="218"/>
      <c r="N169" s="218"/>
      <c r="O169" s="218"/>
      <c r="P169" s="218"/>
      <c r="Q169" s="218"/>
      <c r="R169" s="344"/>
      <c r="AG169" s="49" t="b">
        <f>IF(R169&lt;&gt;"Ja",TRUE,FALSE)</f>
        <v>1</v>
      </c>
    </row>
    <row r="170" spans="2:18" s="48" customFormat="1" ht="12.75">
      <c r="B170" s="218"/>
      <c r="C170" s="218"/>
      <c r="D170" s="218"/>
      <c r="E170" s="218"/>
      <c r="F170" s="218"/>
      <c r="G170" s="218"/>
      <c r="H170" s="218"/>
      <c r="I170" s="218"/>
      <c r="J170" s="218"/>
      <c r="K170" s="218"/>
      <c r="L170" s="218"/>
      <c r="M170" s="218"/>
      <c r="N170" s="218"/>
      <c r="O170" s="218"/>
      <c r="P170" s="218"/>
      <c r="Q170" s="218"/>
      <c r="R170" s="344"/>
    </row>
    <row r="171" spans="17:21" s="48" customFormat="1" ht="12.75">
      <c r="Q171" s="73"/>
      <c r="R171" s="73"/>
      <c r="S171" s="73"/>
      <c r="T171" s="73"/>
      <c r="U171" s="73"/>
    </row>
    <row r="172" spans="2:18" s="48" customFormat="1" ht="15" customHeight="1">
      <c r="B172" s="66" t="s">
        <v>97</v>
      </c>
      <c r="C172" s="65"/>
      <c r="D172" s="65"/>
      <c r="K172" s="105"/>
      <c r="L172" s="68"/>
      <c r="M172" s="68"/>
      <c r="N172" s="68"/>
      <c r="O172" s="73"/>
      <c r="P172" s="73"/>
      <c r="Q172" s="73"/>
      <c r="R172" s="68"/>
    </row>
    <row r="173" spans="2:26" s="48" customFormat="1" ht="19.5" customHeight="1">
      <c r="B173" s="218" t="s">
        <v>222</v>
      </c>
      <c r="C173" s="218"/>
      <c r="D173" s="218"/>
      <c r="E173" s="218"/>
      <c r="F173" s="218"/>
      <c r="G173" s="218"/>
      <c r="H173" s="218"/>
      <c r="I173" s="218"/>
      <c r="Z173" s="106"/>
    </row>
    <row r="174" spans="2:9" s="48" customFormat="1" ht="19.5" customHeight="1">
      <c r="B174" s="288"/>
      <c r="C174" s="288"/>
      <c r="D174" s="288"/>
      <c r="E174" s="288"/>
      <c r="F174" s="288"/>
      <c r="G174" s="288"/>
      <c r="H174" s="288"/>
      <c r="I174" s="288"/>
    </row>
    <row r="175" spans="2:9" s="48" customFormat="1" ht="19.5" customHeight="1">
      <c r="B175" s="288"/>
      <c r="C175" s="288"/>
      <c r="D175" s="288"/>
      <c r="E175" s="288"/>
      <c r="F175" s="288"/>
      <c r="G175" s="288"/>
      <c r="H175" s="288"/>
      <c r="I175" s="288"/>
    </row>
    <row r="176" spans="2:9" s="48" customFormat="1" ht="19.5" customHeight="1">
      <c r="B176" s="308"/>
      <c r="C176" s="309"/>
      <c r="D176" s="309"/>
      <c r="E176" s="309"/>
      <c r="F176" s="309"/>
      <c r="G176" s="309"/>
      <c r="H176" s="309"/>
      <c r="I176" s="310"/>
    </row>
    <row r="177" spans="2:9" s="48" customFormat="1" ht="19.5" customHeight="1">
      <c r="B177" s="308"/>
      <c r="C177" s="309"/>
      <c r="D177" s="309"/>
      <c r="E177" s="309"/>
      <c r="F177" s="309"/>
      <c r="G177" s="309"/>
      <c r="H177" s="309"/>
      <c r="I177" s="310"/>
    </row>
    <row r="178" spans="2:9" s="48" customFormat="1" ht="19.5" customHeight="1">
      <c r="B178" s="308"/>
      <c r="C178" s="309"/>
      <c r="D178" s="309"/>
      <c r="E178" s="309"/>
      <c r="F178" s="309"/>
      <c r="G178" s="309"/>
      <c r="H178" s="309"/>
      <c r="I178" s="310"/>
    </row>
    <row r="179" spans="2:18" s="48" customFormat="1" ht="19.5" customHeight="1">
      <c r="B179" s="66"/>
      <c r="C179" s="65"/>
      <c r="D179" s="65"/>
      <c r="M179" s="76"/>
      <c r="N179" s="76"/>
      <c r="O179" s="76"/>
      <c r="P179" s="76"/>
      <c r="Q179" s="76"/>
      <c r="R179" s="76"/>
    </row>
    <row r="180" spans="2:18" s="48" customFormat="1" ht="19.5" customHeight="1">
      <c r="B180" s="66" t="s">
        <v>98</v>
      </c>
      <c r="C180" s="65"/>
      <c r="D180" s="65"/>
      <c r="K180" s="66" t="s">
        <v>40</v>
      </c>
      <c r="L180" s="65"/>
      <c r="M180" s="65"/>
      <c r="N180" s="65"/>
      <c r="R180" s="65"/>
    </row>
    <row r="181" spans="2:18" s="48" customFormat="1" ht="19.5" customHeight="1">
      <c r="B181" s="334" t="s">
        <v>224</v>
      </c>
      <c r="C181" s="335"/>
      <c r="D181" s="335"/>
      <c r="E181" s="335"/>
      <c r="F181" s="335"/>
      <c r="G181" s="335"/>
      <c r="H181" s="335"/>
      <c r="I181" s="336"/>
      <c r="K181" s="218" t="s">
        <v>34</v>
      </c>
      <c r="L181" s="218"/>
      <c r="M181" s="218"/>
      <c r="N181" s="218"/>
      <c r="O181" s="218"/>
      <c r="P181" s="218"/>
      <c r="Q181" s="218"/>
      <c r="R181" s="75" t="s">
        <v>35</v>
      </c>
    </row>
    <row r="182" spans="2:33" s="48" customFormat="1" ht="19.5" customHeight="1">
      <c r="B182" s="288"/>
      <c r="C182" s="288"/>
      <c r="D182" s="288"/>
      <c r="E182" s="288"/>
      <c r="F182" s="288"/>
      <c r="G182" s="288"/>
      <c r="H182" s="288"/>
      <c r="I182" s="288"/>
      <c r="K182" s="307" t="s">
        <v>41</v>
      </c>
      <c r="L182" s="307"/>
      <c r="M182" s="307"/>
      <c r="N182" s="307"/>
      <c r="O182" s="307"/>
      <c r="P182" s="307"/>
      <c r="Q182" s="307"/>
      <c r="R182" s="208"/>
      <c r="AF182" s="88" t="b">
        <f>IF(B182&lt;&gt;0,TRUE,FALSE)</f>
        <v>0</v>
      </c>
      <c r="AG182" s="49" t="b">
        <f>IF(AND(AF182,R182&lt;&gt;"Ja"),TRUE,FALSE)</f>
        <v>0</v>
      </c>
    </row>
    <row r="183" spans="2:33" s="48" customFormat="1" ht="19.5" customHeight="1">
      <c r="B183" s="288"/>
      <c r="C183" s="288"/>
      <c r="D183" s="288"/>
      <c r="E183" s="288"/>
      <c r="F183" s="288"/>
      <c r="G183" s="288"/>
      <c r="H183" s="288"/>
      <c r="I183" s="288"/>
      <c r="K183" s="307" t="s">
        <v>41</v>
      </c>
      <c r="L183" s="307"/>
      <c r="M183" s="307"/>
      <c r="N183" s="307"/>
      <c r="O183" s="307"/>
      <c r="P183" s="307"/>
      <c r="Q183" s="307"/>
      <c r="R183" s="208"/>
      <c r="AF183" s="88" t="b">
        <f>IF(B183&lt;&gt;0,TRUE,FALSE)</f>
        <v>0</v>
      </c>
      <c r="AG183" s="49" t="b">
        <f>IF(AND(AF183,R183&lt;&gt;"Ja"),TRUE,FALSE)</f>
        <v>0</v>
      </c>
    </row>
    <row r="184" spans="2:33" s="48" customFormat="1" ht="19.5" customHeight="1">
      <c r="B184" s="308"/>
      <c r="C184" s="309"/>
      <c r="D184" s="309"/>
      <c r="E184" s="309"/>
      <c r="F184" s="309"/>
      <c r="G184" s="309"/>
      <c r="H184" s="309"/>
      <c r="I184" s="310"/>
      <c r="K184" s="331" t="s">
        <v>41</v>
      </c>
      <c r="L184" s="332"/>
      <c r="M184" s="332"/>
      <c r="N184" s="332"/>
      <c r="O184" s="332"/>
      <c r="P184" s="332"/>
      <c r="Q184" s="333"/>
      <c r="R184" s="208"/>
      <c r="AF184" s="88" t="b">
        <f>IF(B184&lt;&gt;0,TRUE,FALSE)</f>
        <v>0</v>
      </c>
      <c r="AG184" s="49" t="b">
        <f>IF(AND(AF184,R184&lt;&gt;"Ja"),TRUE,FALSE)</f>
        <v>0</v>
      </c>
    </row>
    <row r="185" spans="2:33" s="48" customFormat="1" ht="19.5" customHeight="1">
      <c r="B185" s="308"/>
      <c r="C185" s="309"/>
      <c r="D185" s="309"/>
      <c r="E185" s="309"/>
      <c r="F185" s="309"/>
      <c r="G185" s="309"/>
      <c r="H185" s="309"/>
      <c r="I185" s="310"/>
      <c r="K185" s="331" t="s">
        <v>41</v>
      </c>
      <c r="L185" s="332"/>
      <c r="M185" s="332"/>
      <c r="N185" s="332"/>
      <c r="O185" s="332"/>
      <c r="P185" s="332"/>
      <c r="Q185" s="333"/>
      <c r="R185" s="208"/>
      <c r="AF185" s="88" t="b">
        <f>IF(B185&lt;&gt;0,TRUE,FALSE)</f>
        <v>0</v>
      </c>
      <c r="AG185" s="49" t="b">
        <f>IF(AND(AF185,R185&lt;&gt;"Ja"),TRUE,FALSE)</f>
        <v>0</v>
      </c>
    </row>
    <row r="186" spans="2:33" s="48" customFormat="1" ht="19.5" customHeight="1">
      <c r="B186" s="308"/>
      <c r="C186" s="309"/>
      <c r="D186" s="309"/>
      <c r="E186" s="309"/>
      <c r="F186" s="309"/>
      <c r="G186" s="309"/>
      <c r="H186" s="309"/>
      <c r="I186" s="310"/>
      <c r="K186" s="331" t="s">
        <v>41</v>
      </c>
      <c r="L186" s="332"/>
      <c r="M186" s="332"/>
      <c r="N186" s="332"/>
      <c r="O186" s="332"/>
      <c r="P186" s="332"/>
      <c r="Q186" s="333"/>
      <c r="R186" s="208"/>
      <c r="AF186" s="88" t="b">
        <f>IF(B186&lt;&gt;0,TRUE,FALSE)</f>
        <v>0</v>
      </c>
      <c r="AG186" s="49" t="b">
        <f>IF(AND(AF186,R186&lt;&gt;"Ja"),TRUE,FALSE)</f>
        <v>0</v>
      </c>
    </row>
    <row r="187" spans="2:21" s="48" customFormat="1" ht="19.5" customHeight="1">
      <c r="B187" s="66"/>
      <c r="C187" s="65"/>
      <c r="D187" s="65"/>
      <c r="H187" s="66"/>
      <c r="I187" s="65"/>
      <c r="J187" s="65"/>
      <c r="K187" s="65"/>
      <c r="L187" s="65"/>
      <c r="M187" s="63"/>
      <c r="N187" s="65"/>
      <c r="O187" s="65"/>
      <c r="P187" s="74"/>
      <c r="Q187" s="73"/>
      <c r="R187" s="73"/>
      <c r="S187" s="73"/>
      <c r="T187" s="73"/>
      <c r="U187" s="73"/>
    </row>
    <row r="188" spans="2:13" s="48" customFormat="1" ht="19.5" customHeight="1">
      <c r="B188" s="66"/>
      <c r="C188" s="65"/>
      <c r="D188" s="65"/>
      <c r="M188" s="63"/>
    </row>
    <row r="189" spans="11:33" s="48" customFormat="1" ht="19.5" customHeight="1">
      <c r="K189" s="66" t="s">
        <v>42</v>
      </c>
      <c r="M189" s="66"/>
      <c r="O189" s="66"/>
      <c r="P189" s="66"/>
      <c r="Q189" s="66"/>
      <c r="R189" s="66"/>
      <c r="S189" s="66"/>
      <c r="T189" s="66"/>
      <c r="U189" s="66"/>
      <c r="X189" s="66"/>
      <c r="Y189" s="66"/>
      <c r="Z189" s="66"/>
      <c r="AA189" s="66"/>
      <c r="AB189" s="66"/>
      <c r="AC189" s="66"/>
      <c r="AD189" s="66"/>
      <c r="AF189" s="66"/>
      <c r="AG189" s="66"/>
    </row>
    <row r="190" spans="2:33" s="48" customFormat="1" ht="27.75" customHeight="1">
      <c r="B190" s="218" t="s">
        <v>64</v>
      </c>
      <c r="C190" s="218"/>
      <c r="D190" s="218"/>
      <c r="E190" s="218"/>
      <c r="F190" s="218"/>
      <c r="G190" s="218"/>
      <c r="H190" s="218"/>
      <c r="I190" s="207"/>
      <c r="K190" s="345" t="s">
        <v>43</v>
      </c>
      <c r="L190" s="345"/>
      <c r="M190" s="345"/>
      <c r="N190" s="345"/>
      <c r="O190" s="345"/>
      <c r="P190" s="345"/>
      <c r="Q190" s="345"/>
      <c r="R190" s="345"/>
      <c r="S190" s="66"/>
      <c r="T190" s="66"/>
      <c r="U190" s="66"/>
      <c r="X190" s="66"/>
      <c r="Y190" s="66"/>
      <c r="Z190" s="66"/>
      <c r="AA190" s="66"/>
      <c r="AB190" s="66"/>
      <c r="AC190" s="66"/>
      <c r="AD190" s="66"/>
      <c r="AF190" s="66"/>
      <c r="AG190" s="66"/>
    </row>
    <row r="191" spans="11:33" s="48" customFormat="1" ht="41.25" customHeight="1">
      <c r="K191" s="345" t="str">
        <f>"Leverantören intygar att avropssvaret är giltigt minst den tid som avropande organisation angett ovan. "&amp;CHAR(10)&amp;"("&amp;TEXT(F42,"ÅÅÅÅ-MM-DD")&amp;")"</f>
        <v>Leverantören intygar att avropssvaret är giltigt minst den tid som avropande organisation angett ovan. 
(1900-01-00)</v>
      </c>
      <c r="L191" s="345"/>
      <c r="M191" s="345"/>
      <c r="N191" s="345"/>
      <c r="O191" s="345"/>
      <c r="P191" s="345"/>
      <c r="Q191" s="345"/>
      <c r="R191" s="345"/>
      <c r="S191" s="66"/>
      <c r="T191" s="66"/>
      <c r="U191" s="66"/>
      <c r="X191" s="66"/>
      <c r="Y191" s="66"/>
      <c r="Z191" s="66"/>
      <c r="AA191" s="66"/>
      <c r="AB191" s="66"/>
      <c r="AC191" s="66"/>
      <c r="AD191" s="66"/>
      <c r="AF191" s="66"/>
      <c r="AG191" s="66"/>
    </row>
    <row r="192" spans="2:33" s="48" customFormat="1" ht="15" customHeight="1">
      <c r="B192" s="97" t="s">
        <v>81</v>
      </c>
      <c r="K192" s="218" t="s">
        <v>44</v>
      </c>
      <c r="L192" s="218"/>
      <c r="M192" s="218"/>
      <c r="N192" s="218"/>
      <c r="O192" s="218"/>
      <c r="P192" s="218"/>
      <c r="Q192" s="218"/>
      <c r="R192" s="218"/>
      <c r="S192" s="66"/>
      <c r="T192" s="66"/>
      <c r="U192" s="66"/>
      <c r="X192" s="66"/>
      <c r="Y192" s="66"/>
      <c r="Z192" s="66"/>
      <c r="AA192" s="66"/>
      <c r="AB192" s="66"/>
      <c r="AC192" s="66"/>
      <c r="AD192" s="66"/>
      <c r="AF192" s="66"/>
      <c r="AG192" s="66"/>
    </row>
    <row r="193" spans="2:20" s="48" customFormat="1" ht="17.25" customHeight="1">
      <c r="B193" s="376" t="s">
        <v>85</v>
      </c>
      <c r="C193" s="376"/>
      <c r="D193" s="376"/>
      <c r="E193" s="376"/>
      <c r="F193" s="376"/>
      <c r="G193" s="376"/>
      <c r="H193" s="376"/>
      <c r="I193" s="376"/>
      <c r="K193" s="385"/>
      <c r="L193" s="385"/>
      <c r="M193" s="385"/>
      <c r="N193" s="385"/>
      <c r="O193" s="385"/>
      <c r="P193" s="385"/>
      <c r="Q193" s="385"/>
      <c r="R193" s="385"/>
      <c r="S193" s="77"/>
      <c r="T193" s="78"/>
    </row>
    <row r="194" spans="2:20" s="48" customFormat="1" ht="15" customHeight="1">
      <c r="B194" s="376"/>
      <c r="C194" s="376"/>
      <c r="D194" s="376"/>
      <c r="E194" s="376"/>
      <c r="F194" s="376"/>
      <c r="G194" s="376"/>
      <c r="H194" s="376"/>
      <c r="I194" s="376"/>
      <c r="K194" s="78"/>
      <c r="L194" s="78"/>
      <c r="M194" s="78"/>
      <c r="N194" s="78"/>
      <c r="O194" s="78"/>
      <c r="S194" s="79"/>
      <c r="T194" s="78"/>
    </row>
    <row r="195" spans="2:20" s="48" customFormat="1" ht="15" customHeight="1">
      <c r="B195" s="376"/>
      <c r="C195" s="376"/>
      <c r="D195" s="376"/>
      <c r="E195" s="376"/>
      <c r="F195" s="376"/>
      <c r="G195" s="376"/>
      <c r="H195" s="376"/>
      <c r="I195" s="376"/>
      <c r="K195" s="342" t="s">
        <v>45</v>
      </c>
      <c r="L195" s="342"/>
      <c r="M195" s="342"/>
      <c r="N195" s="342"/>
      <c r="O195" s="342"/>
      <c r="P195" s="342"/>
      <c r="Q195" s="342"/>
      <c r="R195" s="342"/>
      <c r="S195" s="80"/>
      <c r="T195" s="78"/>
    </row>
    <row r="196" spans="2:20" s="48" customFormat="1" ht="15" customHeight="1">
      <c r="B196" s="95"/>
      <c r="C196" s="95"/>
      <c r="D196" s="95"/>
      <c r="K196" s="384"/>
      <c r="L196" s="384"/>
      <c r="M196" s="384"/>
      <c r="N196" s="384"/>
      <c r="O196" s="384"/>
      <c r="P196" s="384"/>
      <c r="Q196" s="384"/>
      <c r="R196" s="384"/>
      <c r="S196" s="77"/>
      <c r="T196" s="78"/>
    </row>
    <row r="197" spans="2:20" s="48" customFormat="1" ht="30" customHeight="1">
      <c r="B197" s="98"/>
      <c r="C197" s="98"/>
      <c r="D197" s="98"/>
      <c r="K197" s="384"/>
      <c r="L197" s="384"/>
      <c r="M197" s="384"/>
      <c r="N197" s="384"/>
      <c r="O197" s="384"/>
      <c r="P197" s="384"/>
      <c r="Q197" s="384"/>
      <c r="R197" s="384"/>
      <c r="S197" s="79"/>
      <c r="T197" s="78"/>
    </row>
    <row r="198" spans="13:20" s="48" customFormat="1" ht="15" customHeight="1">
      <c r="M198" s="79"/>
      <c r="S198" s="79"/>
      <c r="T198" s="78"/>
    </row>
    <row r="199" spans="15:18" ht="28.5" customHeight="1">
      <c r="O199" s="383" t="str">
        <f>IF(LarmStatus,"Minst ett av de obligatoriska kraven är inte ifyllda eller besvarde med Nej","")</f>
        <v>Minst ett av de obligatoriska kraven är inte ifyllda eller besvarde med Nej</v>
      </c>
      <c r="P199" s="383"/>
      <c r="Q199" s="383"/>
      <c r="R199" s="383"/>
    </row>
  </sheetData>
  <sheetProtection password="D09A" sheet="1" formatColumns="0" formatRows="0"/>
  <mergeCells count="256">
    <mergeCell ref="F74:G74"/>
    <mergeCell ref="F66:G66"/>
    <mergeCell ref="B95:I95"/>
    <mergeCell ref="B96:I98"/>
    <mergeCell ref="B119:H119"/>
    <mergeCell ref="B120:H120"/>
    <mergeCell ref="E116:H116"/>
    <mergeCell ref="B49:C49"/>
    <mergeCell ref="E117:I118"/>
    <mergeCell ref="H121:H122"/>
    <mergeCell ref="U145:V145"/>
    <mergeCell ref="W145:X145"/>
    <mergeCell ref="P140:Q141"/>
    <mergeCell ref="P143:Q144"/>
    <mergeCell ref="P138:Q138"/>
    <mergeCell ref="P137:Q137"/>
    <mergeCell ref="B123:F123"/>
    <mergeCell ref="L143:N143"/>
    <mergeCell ref="R143:R144"/>
    <mergeCell ref="AC139:AC140"/>
    <mergeCell ref="R140:R141"/>
    <mergeCell ref="U140:V141"/>
    <mergeCell ref="W140:X141"/>
    <mergeCell ref="L142:M142"/>
    <mergeCell ref="U142:V142"/>
    <mergeCell ref="W142:X142"/>
    <mergeCell ref="V131:X131"/>
    <mergeCell ref="Y131:AA131"/>
    <mergeCell ref="B137:I137"/>
    <mergeCell ref="B138:I145"/>
    <mergeCell ref="R138:T138"/>
    <mergeCell ref="U138:Z138"/>
    <mergeCell ref="P139:Q139"/>
    <mergeCell ref="R139:T139"/>
    <mergeCell ref="U139:V139"/>
    <mergeCell ref="W139:X139"/>
    <mergeCell ref="K68:O68"/>
    <mergeCell ref="C70:D70"/>
    <mergeCell ref="F70:G70"/>
    <mergeCell ref="K72:O72"/>
    <mergeCell ref="K73:O73"/>
    <mergeCell ref="C73:G73"/>
    <mergeCell ref="K69:O69"/>
    <mergeCell ref="K56:O56"/>
    <mergeCell ref="K60:O60"/>
    <mergeCell ref="C61:G61"/>
    <mergeCell ref="K61:O61"/>
    <mergeCell ref="C62:D62"/>
    <mergeCell ref="F62:G62"/>
    <mergeCell ref="F58:G58"/>
    <mergeCell ref="C56:G56"/>
    <mergeCell ref="C57:G57"/>
    <mergeCell ref="O199:R199"/>
    <mergeCell ref="K196:R197"/>
    <mergeCell ref="K22:N22"/>
    <mergeCell ref="K191:R191"/>
    <mergeCell ref="K193:R193"/>
    <mergeCell ref="O3:R3"/>
    <mergeCell ref="O79:R80"/>
    <mergeCell ref="N18:R18"/>
    <mergeCell ref="K192:R192"/>
    <mergeCell ref="Q10:R10"/>
    <mergeCell ref="B193:I195"/>
    <mergeCell ref="B3:E3"/>
    <mergeCell ref="K3:M3"/>
    <mergeCell ref="K96:P96"/>
    <mergeCell ref="K155:N155"/>
    <mergeCell ref="B36:I36"/>
    <mergeCell ref="K17:M17"/>
    <mergeCell ref="B45:E45"/>
    <mergeCell ref="C65:G65"/>
    <mergeCell ref="K65:O65"/>
    <mergeCell ref="B157:I157"/>
    <mergeCell ref="B186:I186"/>
    <mergeCell ref="B147:F147"/>
    <mergeCell ref="K85:Q86"/>
    <mergeCell ref="B88:I88"/>
    <mergeCell ref="K16:M16"/>
    <mergeCell ref="Q17:R17"/>
    <mergeCell ref="E19:I19"/>
    <mergeCell ref="O124:Q124"/>
    <mergeCell ref="B133:I133"/>
    <mergeCell ref="K11:P11"/>
    <mergeCell ref="E17:G17"/>
    <mergeCell ref="K18:M18"/>
    <mergeCell ref="B17:D17"/>
    <mergeCell ref="E16:G16"/>
    <mergeCell ref="H16:I16"/>
    <mergeCell ref="N17:P17"/>
    <mergeCell ref="H17:I17"/>
    <mergeCell ref="K15:N15"/>
    <mergeCell ref="O15:P15"/>
    <mergeCell ref="Q11:R11"/>
    <mergeCell ref="B11:G11"/>
    <mergeCell ref="H11:I11"/>
    <mergeCell ref="B16:D16"/>
    <mergeCell ref="H12:I12"/>
    <mergeCell ref="K12:N12"/>
    <mergeCell ref="O12:R12"/>
    <mergeCell ref="Q16:R16"/>
    <mergeCell ref="B12:D12"/>
    <mergeCell ref="Q14:R14"/>
    <mergeCell ref="K4:R5"/>
    <mergeCell ref="B10:G10"/>
    <mergeCell ref="H10:I10"/>
    <mergeCell ref="B6:I6"/>
    <mergeCell ref="B4:I5"/>
    <mergeCell ref="B7:D7"/>
    <mergeCell ref="E7:I7"/>
    <mergeCell ref="B8:I8"/>
    <mergeCell ref="B9:I9"/>
    <mergeCell ref="K10:P10"/>
    <mergeCell ref="B158:I158"/>
    <mergeCell ref="G39:I39"/>
    <mergeCell ref="B18:D18"/>
    <mergeCell ref="B22:I22"/>
    <mergeCell ref="B101:I101"/>
    <mergeCell ref="B102:I104"/>
    <mergeCell ref="B52:F52"/>
    <mergeCell ref="B155:I155"/>
    <mergeCell ref="B156:I156"/>
    <mergeCell ref="C60:G60"/>
    <mergeCell ref="B149:I149"/>
    <mergeCell ref="C72:G72"/>
    <mergeCell ref="C69:G69"/>
    <mergeCell ref="D42:E42"/>
    <mergeCell ref="C66:D66"/>
    <mergeCell ref="B89:I89"/>
    <mergeCell ref="C64:G64"/>
    <mergeCell ref="B106:I106"/>
    <mergeCell ref="D43:E43"/>
    <mergeCell ref="C68:G68"/>
    <mergeCell ref="B150:I150"/>
    <mergeCell ref="C74:D74"/>
    <mergeCell ref="F49:G49"/>
    <mergeCell ref="K52:O52"/>
    <mergeCell ref="B80:I80"/>
    <mergeCell ref="B82:I82"/>
    <mergeCell ref="B90:I92"/>
    <mergeCell ref="D49:E49"/>
    <mergeCell ref="B53:I54"/>
    <mergeCell ref="K84:P84"/>
    <mergeCell ref="K64:O64"/>
    <mergeCell ref="B78:F78"/>
    <mergeCell ref="B83:I83"/>
    <mergeCell ref="B84:I86"/>
    <mergeCell ref="B176:I176"/>
    <mergeCell ref="B177:I177"/>
    <mergeCell ref="K102:P102"/>
    <mergeCell ref="K149:N149"/>
    <mergeCell ref="B151:I151"/>
    <mergeCell ref="B169:Q170"/>
    <mergeCell ref="B152:I152"/>
    <mergeCell ref="B100:I100"/>
    <mergeCell ref="K195:R195"/>
    <mergeCell ref="B163:R166"/>
    <mergeCell ref="B162:R162"/>
    <mergeCell ref="B175:I175"/>
    <mergeCell ref="R169:R170"/>
    <mergeCell ref="B190:H190"/>
    <mergeCell ref="K190:R190"/>
    <mergeCell ref="B184:I184"/>
    <mergeCell ref="K184:Q184"/>
    <mergeCell ref="K108:P108"/>
    <mergeCell ref="K109:Q110"/>
    <mergeCell ref="B51:F51"/>
    <mergeCell ref="C58:D58"/>
    <mergeCell ref="B94:I94"/>
    <mergeCell ref="K103:Q104"/>
    <mergeCell ref="K57:O57"/>
    <mergeCell ref="K97:Q98"/>
    <mergeCell ref="K90:P90"/>
    <mergeCell ref="K91:Q92"/>
    <mergeCell ref="K186:Q186"/>
    <mergeCell ref="B181:I181"/>
    <mergeCell ref="K181:Q181"/>
    <mergeCell ref="B182:I182"/>
    <mergeCell ref="K182:Q182"/>
    <mergeCell ref="B185:I185"/>
    <mergeCell ref="K185:Q185"/>
    <mergeCell ref="B173:I173"/>
    <mergeCell ref="B174:I174"/>
    <mergeCell ref="B183:I183"/>
    <mergeCell ref="K183:Q183"/>
    <mergeCell ref="B178:I178"/>
    <mergeCell ref="B107:I107"/>
    <mergeCell ref="B108:I110"/>
    <mergeCell ref="O126:Q126"/>
    <mergeCell ref="O123:Q123"/>
    <mergeCell ref="O125:Q125"/>
    <mergeCell ref="O127:Q127"/>
    <mergeCell ref="L127:M127"/>
    <mergeCell ref="K53:R54"/>
    <mergeCell ref="K13:N13"/>
    <mergeCell ref="G40:I40"/>
    <mergeCell ref="N16:P16"/>
    <mergeCell ref="B19:D19"/>
    <mergeCell ref="K19:M19"/>
    <mergeCell ref="N19:R19"/>
    <mergeCell ref="H13:I13"/>
    <mergeCell ref="D48:E48"/>
    <mergeCell ref="F48:G48"/>
    <mergeCell ref="K36:R37"/>
    <mergeCell ref="B40:C40"/>
    <mergeCell ref="D39:E39"/>
    <mergeCell ref="D40:E40"/>
    <mergeCell ref="E12:G12"/>
    <mergeCell ref="O13:R13"/>
    <mergeCell ref="B39:C39"/>
    <mergeCell ref="B24:I24"/>
    <mergeCell ref="O14:P14"/>
    <mergeCell ref="E13:G13"/>
    <mergeCell ref="B42:C42"/>
    <mergeCell ref="B13:D13"/>
    <mergeCell ref="B23:I23"/>
    <mergeCell ref="B15:G15"/>
    <mergeCell ref="H15:I15"/>
    <mergeCell ref="E18:I18"/>
    <mergeCell ref="B25:I25"/>
    <mergeCell ref="L125:M125"/>
    <mergeCell ref="L124:M124"/>
    <mergeCell ref="B124:F124"/>
    <mergeCell ref="B125:F125"/>
    <mergeCell ref="I121:I122"/>
    <mergeCell ref="J121:J122"/>
    <mergeCell ref="B121:F122"/>
    <mergeCell ref="Q15:R15"/>
    <mergeCell ref="B14:G14"/>
    <mergeCell ref="H14:I14"/>
    <mergeCell ref="K14:N14"/>
    <mergeCell ref="E114:H115"/>
    <mergeCell ref="B113:N113"/>
    <mergeCell ref="B114:D116"/>
    <mergeCell ref="B46:E46"/>
    <mergeCell ref="B43:C43"/>
    <mergeCell ref="B48:C48"/>
    <mergeCell ref="B134:I134"/>
    <mergeCell ref="K119:R120"/>
    <mergeCell ref="O121:Q122"/>
    <mergeCell ref="B129:D129"/>
    <mergeCell ref="G121:G122"/>
    <mergeCell ref="E129:H129"/>
    <mergeCell ref="N121:N122"/>
    <mergeCell ref="B126:F126"/>
    <mergeCell ref="B127:F127"/>
    <mergeCell ref="L121:M122"/>
    <mergeCell ref="B135:H135"/>
    <mergeCell ref="K28:N28"/>
    <mergeCell ref="B30:I30"/>
    <mergeCell ref="B31:I31"/>
    <mergeCell ref="B32:I32"/>
    <mergeCell ref="B33:I33"/>
    <mergeCell ref="L126:M126"/>
    <mergeCell ref="K134:O134"/>
    <mergeCell ref="L123:M123"/>
    <mergeCell ref="I114:I115"/>
  </mergeCells>
  <conditionalFormatting sqref="R169:R170">
    <cfRule type="cellIs" priority="262" dxfId="22" operator="equal" stopIfTrue="1">
      <formula>"Nej"</formula>
    </cfRule>
  </conditionalFormatting>
  <conditionalFormatting sqref="K193:R193 K196:R197">
    <cfRule type="expression" priority="226" dxfId="5" stopIfTrue="1">
      <formula>$I$190="Ja"</formula>
    </cfRule>
  </conditionalFormatting>
  <conditionalFormatting sqref="O149">
    <cfRule type="cellIs" priority="174" dxfId="22" operator="equal" stopIfTrue="1">
      <formula>"Nej"</formula>
    </cfRule>
  </conditionalFormatting>
  <conditionalFormatting sqref="O155">
    <cfRule type="cellIs" priority="172" dxfId="22" operator="equal" stopIfTrue="1">
      <formula>"Nej"</formula>
    </cfRule>
  </conditionalFormatting>
  <conditionalFormatting sqref="O22">
    <cfRule type="cellIs" priority="169" dxfId="22" operator="equal" stopIfTrue="1">
      <formula>"Nej"</formula>
    </cfRule>
  </conditionalFormatting>
  <conditionalFormatting sqref="F49:H49">
    <cfRule type="expression" priority="145" dxfId="0" stopIfTrue="1">
      <formula>$B$46="Leveransavtal"</formula>
    </cfRule>
  </conditionalFormatting>
  <conditionalFormatting sqref="B104:I104 B110:I110">
    <cfRule type="expression" priority="142" dxfId="0" stopIfTrue="1">
      <formula>B101&lt;&gt;Välj1</formula>
    </cfRule>
  </conditionalFormatting>
  <conditionalFormatting sqref="K85:N86 K91:N92 K97:N98 K103:N104 K109:N110 O110:Q110">
    <cfRule type="expression" priority="141" dxfId="5" stopIfTrue="1">
      <formula>Q84&lt;&gt;0</formula>
    </cfRule>
  </conditionalFormatting>
  <conditionalFormatting sqref="Q84">
    <cfRule type="expression" priority="140" dxfId="5" stopIfTrue="1">
      <formula>B82&lt;&gt;Välj1</formula>
    </cfRule>
  </conditionalFormatting>
  <conditionalFormatting sqref="Q90">
    <cfRule type="expression" priority="137" dxfId="5" stopIfTrue="1">
      <formula>B88&lt;&gt;Välj1</formula>
    </cfRule>
  </conditionalFormatting>
  <conditionalFormatting sqref="Q96">
    <cfRule type="expression" priority="131" dxfId="5" stopIfTrue="1">
      <formula>B94&lt;&gt;Välj1</formula>
    </cfRule>
  </conditionalFormatting>
  <conditionalFormatting sqref="R182:R186">
    <cfRule type="expression" priority="124" dxfId="5" stopIfTrue="1">
      <formula>B182&lt;&gt;0</formula>
    </cfRule>
  </conditionalFormatting>
  <conditionalFormatting sqref="N19:R19">
    <cfRule type="expression" priority="121" dxfId="5" stopIfTrue="1">
      <formula>$K$19="Nej"</formula>
    </cfRule>
  </conditionalFormatting>
  <conditionalFormatting sqref="Q102">
    <cfRule type="expression" priority="118" dxfId="5" stopIfTrue="1">
      <formula>B100&lt;&gt;Välj1</formula>
    </cfRule>
  </conditionalFormatting>
  <conditionalFormatting sqref="Q108">
    <cfRule type="expression" priority="115" dxfId="5" stopIfTrue="1">
      <formula>B106&lt;&gt;Välj1</formula>
    </cfRule>
  </conditionalFormatting>
  <conditionalFormatting sqref="B102:I102 B108:I108">
    <cfRule type="expression" priority="264" dxfId="0" stopIfTrue="1">
      <formula>B100&lt;&gt;Välj1</formula>
    </cfRule>
  </conditionalFormatting>
  <conditionalFormatting sqref="B103:I103 B109:I109">
    <cfRule type="expression" priority="266" dxfId="0" stopIfTrue="1">
      <formula>'2 Specifikation'!#REF!&lt;&gt;Välj1</formula>
    </cfRule>
  </conditionalFormatting>
  <conditionalFormatting sqref="B92:I92">
    <cfRule type="expression" priority="80" dxfId="0" stopIfTrue="1">
      <formula>B89&lt;&gt;Välj1</formula>
    </cfRule>
  </conditionalFormatting>
  <conditionalFormatting sqref="B90:I90">
    <cfRule type="expression" priority="81" dxfId="0" stopIfTrue="1">
      <formula>B88&lt;&gt;Välj1</formula>
    </cfRule>
  </conditionalFormatting>
  <conditionalFormatting sqref="B91:I91">
    <cfRule type="expression" priority="82" dxfId="0" stopIfTrue="1">
      <formula>'2 Specifikation'!#REF!&lt;&gt;Välj1</formula>
    </cfRule>
  </conditionalFormatting>
  <conditionalFormatting sqref="B98:I98">
    <cfRule type="expression" priority="77" dxfId="0" stopIfTrue="1">
      <formula>B95&lt;&gt;Välj1</formula>
    </cfRule>
  </conditionalFormatting>
  <conditionalFormatting sqref="B96:I96">
    <cfRule type="expression" priority="78" dxfId="0" stopIfTrue="1">
      <formula>B94&lt;&gt;Välj1</formula>
    </cfRule>
  </conditionalFormatting>
  <conditionalFormatting sqref="B97:I97">
    <cfRule type="expression" priority="79" dxfId="0" stopIfTrue="1">
      <formula>'2 Specifikation'!#REF!&lt;&gt;Välj1</formula>
    </cfRule>
  </conditionalFormatting>
  <conditionalFormatting sqref="P117:Q118 P128:Q128 J128:N128 N130 P130:Q130 AA128 Q129:R129 K118:N118 L117:N117">
    <cfRule type="expression" priority="68" dxfId="25" stopIfTrue="1">
      <formula>'2 Specifikation'!#REF!=TRUE</formula>
    </cfRule>
  </conditionalFormatting>
  <conditionalFormatting sqref="O22 O149 O155">
    <cfRule type="expression" priority="280" dxfId="5" stopIfTrue="1">
      <formula>AF22</formula>
    </cfRule>
  </conditionalFormatting>
  <conditionalFormatting sqref="O85:Q86 O91:Q92 O97:Q98 O103:Q104 O109:Q109">
    <cfRule type="expression" priority="282" dxfId="5" stopIfTrue="1">
      <formula>AE84="Nej"</formula>
    </cfRule>
  </conditionalFormatting>
  <conditionalFormatting sqref="C57:R57 C74:R74 H72:R72 C70:R70 H68:R68 C66:R66 H64:R64 C62:R62 H60:R60 H56:R56 E58 H58:R58">
    <cfRule type="expression" priority="288" dxfId="25" stopIfTrue="1">
      <formula>$AF56</formula>
    </cfRule>
  </conditionalFormatting>
  <conditionalFormatting sqref="I129">
    <cfRule type="cellIs" priority="60" dxfId="22" operator="greaterThan" stopIfTrue="1">
      <formula>1</formula>
    </cfRule>
    <cfRule type="cellIs" priority="61" dxfId="22" operator="lessThan" stopIfTrue="1">
      <formula>1</formula>
    </cfRule>
  </conditionalFormatting>
  <conditionalFormatting sqref="Q84 Q90 Q96 Q102 Q108">
    <cfRule type="expression" priority="58" dxfId="22" stopIfTrue="1">
      <formula>Q84="Nej"</formula>
    </cfRule>
  </conditionalFormatting>
  <conditionalFormatting sqref="C61:R61">
    <cfRule type="expression" priority="53" dxfId="25" stopIfTrue="1">
      <formula>$AF61</formula>
    </cfRule>
  </conditionalFormatting>
  <conditionalFormatting sqref="C65:R65">
    <cfRule type="expression" priority="52" dxfId="25" stopIfTrue="1">
      <formula>$AF65</formula>
    </cfRule>
  </conditionalFormatting>
  <conditionalFormatting sqref="C69:R69">
    <cfRule type="expression" priority="51" dxfId="25" stopIfTrue="1">
      <formula>$AF69</formula>
    </cfRule>
  </conditionalFormatting>
  <conditionalFormatting sqref="C73:R73">
    <cfRule type="expression" priority="50" dxfId="25" stopIfTrue="1">
      <formula>$AF73</formula>
    </cfRule>
  </conditionalFormatting>
  <conditionalFormatting sqref="J114:J118 K116:T116">
    <cfRule type="expression" priority="45" dxfId="25" stopIfTrue="1">
      <formula>'2 Specifikation'!#REF!=TRUE</formula>
    </cfRule>
  </conditionalFormatting>
  <conditionalFormatting sqref="K114:N115">
    <cfRule type="expression" priority="44" dxfId="25" stopIfTrue="1">
      <formula>'2 Specifikation'!#REF!=TRUE</formula>
    </cfRule>
  </conditionalFormatting>
  <conditionalFormatting sqref="C71:R71">
    <cfRule type="expression" priority="40" dxfId="25" stopIfTrue="1">
      <formula>$AF71</formula>
    </cfRule>
  </conditionalFormatting>
  <conditionalFormatting sqref="C67:R67">
    <cfRule type="expression" priority="39" dxfId="25" stopIfTrue="1">
      <formula>$AF67</formula>
    </cfRule>
  </conditionalFormatting>
  <conditionalFormatting sqref="C63:R63">
    <cfRule type="expression" priority="38" dxfId="25" stopIfTrue="1">
      <formula>$AF63</formula>
    </cfRule>
  </conditionalFormatting>
  <conditionalFormatting sqref="C59:R59">
    <cfRule type="expression" priority="37" dxfId="25" stopIfTrue="1">
      <formula>$AF59</formula>
    </cfRule>
  </conditionalFormatting>
  <conditionalFormatting sqref="C55:R55">
    <cfRule type="expression" priority="36" dxfId="25" stopIfTrue="1">
      <formula>$AF55</formula>
    </cfRule>
  </conditionalFormatting>
  <conditionalFormatting sqref="N127:Q127">
    <cfRule type="expression" priority="34" dxfId="7" stopIfTrue="1">
      <formula>$I$127="Ja"</formula>
    </cfRule>
  </conditionalFormatting>
  <conditionalFormatting sqref="K127:M127">
    <cfRule type="expression" priority="31" dxfId="5" stopIfTrue="1">
      <formula>$I$127="Nej"</formula>
    </cfRule>
  </conditionalFormatting>
  <conditionalFormatting sqref="L127:M127">
    <cfRule type="expression" priority="30" dxfId="5" stopIfTrue="1">
      <formula>$I$127="Ja"</formula>
    </cfRule>
  </conditionalFormatting>
  <conditionalFormatting sqref="K127">
    <cfRule type="expression" priority="29" dxfId="4" stopIfTrue="1">
      <formula>$I$127="Ja"</formula>
    </cfRule>
  </conditionalFormatting>
  <conditionalFormatting sqref="J131:N131 Q131">
    <cfRule type="expression" priority="28" dxfId="25" stopIfTrue="1">
      <formula>'2 Specifikation'!#REF!=TRUE</formula>
    </cfRule>
  </conditionalFormatting>
  <conditionalFormatting sqref="Y131">
    <cfRule type="expression" priority="27" dxfId="25" stopIfTrue="1">
      <formula>'2 Specifikation'!#REF!=TRUE</formula>
    </cfRule>
  </conditionalFormatting>
  <conditionalFormatting sqref="R137:R145">
    <cfRule type="expression" priority="292" dxfId="24" stopIfTrue="1">
      <formula>OR($I$192="Nej",$I$192="")</formula>
    </cfRule>
  </conditionalFormatting>
  <conditionalFormatting sqref="S137:AA145">
    <cfRule type="expression" priority="294" dxfId="23" stopIfTrue="1">
      <formula>OR($I$192="Nej",$I$192="")</formula>
    </cfRule>
  </conditionalFormatting>
  <conditionalFormatting sqref="O28">
    <cfRule type="cellIs" priority="23" dxfId="22" operator="equal" stopIfTrue="1">
      <formula>"Nej"</formula>
    </cfRule>
    <cfRule type="expression" priority="24" dxfId="5" stopIfTrue="1">
      <formula>$B$28="Ja"</formula>
    </cfRule>
  </conditionalFormatting>
  <conditionalFormatting sqref="B31:I33">
    <cfRule type="expression" priority="22" dxfId="0" stopIfTrue="1">
      <formula>$B$28="Ja"</formula>
    </cfRule>
  </conditionalFormatting>
  <conditionalFormatting sqref="N126:Q126">
    <cfRule type="expression" priority="21" dxfId="7" stopIfTrue="1">
      <formula>$I$126="Ja"</formula>
    </cfRule>
  </conditionalFormatting>
  <conditionalFormatting sqref="K126:M126">
    <cfRule type="expression" priority="20" dxfId="5" stopIfTrue="1">
      <formula>$I$126="Nej"</formula>
    </cfRule>
  </conditionalFormatting>
  <conditionalFormatting sqref="L126:M126">
    <cfRule type="expression" priority="19" dxfId="5" stopIfTrue="1">
      <formula>$I$126="Ja"</formula>
    </cfRule>
  </conditionalFormatting>
  <conditionalFormatting sqref="K126">
    <cfRule type="expression" priority="18" dxfId="4" stopIfTrue="1">
      <formula>$I$126="Ja"</formula>
    </cfRule>
  </conditionalFormatting>
  <conditionalFormatting sqref="N123:Q123">
    <cfRule type="expression" priority="17" dxfId="7" stopIfTrue="1">
      <formula>$I$123="Ja"</formula>
    </cfRule>
  </conditionalFormatting>
  <conditionalFormatting sqref="K123:M123">
    <cfRule type="expression" priority="16" dxfId="5" stopIfTrue="1">
      <formula>$I$123="Nej"</formula>
    </cfRule>
  </conditionalFormatting>
  <conditionalFormatting sqref="L123:M123">
    <cfRule type="expression" priority="15" dxfId="5" stopIfTrue="1">
      <formula>$I$123="Ja"</formula>
    </cfRule>
  </conditionalFormatting>
  <conditionalFormatting sqref="K123">
    <cfRule type="expression" priority="14" dxfId="4" stopIfTrue="1">
      <formula>$I$123="Ja"</formula>
    </cfRule>
  </conditionalFormatting>
  <conditionalFormatting sqref="N125:Q125">
    <cfRule type="expression" priority="13" dxfId="7" stopIfTrue="1">
      <formula>$I$125="Ja"</formula>
    </cfRule>
  </conditionalFormatting>
  <conditionalFormatting sqref="K125:M125">
    <cfRule type="expression" priority="12" dxfId="5" stopIfTrue="1">
      <formula>$I$125="Nej"</formula>
    </cfRule>
  </conditionalFormatting>
  <conditionalFormatting sqref="L125:M125">
    <cfRule type="expression" priority="11" dxfId="5" stopIfTrue="1">
      <formula>$I$125="Ja"</formula>
    </cfRule>
  </conditionalFormatting>
  <conditionalFormatting sqref="K125">
    <cfRule type="expression" priority="10" dxfId="4" stopIfTrue="1">
      <formula>$I$125="Ja"</formula>
    </cfRule>
  </conditionalFormatting>
  <conditionalFormatting sqref="N124:Q124">
    <cfRule type="expression" priority="9" dxfId="7" stopIfTrue="1">
      <formula>$I$124="Ja"</formula>
    </cfRule>
  </conditionalFormatting>
  <conditionalFormatting sqref="K124:M124">
    <cfRule type="expression" priority="8" dxfId="5" stopIfTrue="1">
      <formula>$I$124="Nej"</formula>
    </cfRule>
  </conditionalFormatting>
  <conditionalFormatting sqref="L124:M124">
    <cfRule type="expression" priority="7" dxfId="5" stopIfTrue="1">
      <formula>$I$124="Ja"</formula>
    </cfRule>
  </conditionalFormatting>
  <conditionalFormatting sqref="K124">
    <cfRule type="expression" priority="6" dxfId="4" stopIfTrue="1">
      <formula>$I$124="Ja"</formula>
    </cfRule>
  </conditionalFormatting>
  <conditionalFormatting sqref="B138:I145">
    <cfRule type="expression" priority="5" dxfId="0" stopIfTrue="1">
      <formula>$I$135="Nej"</formula>
    </cfRule>
  </conditionalFormatting>
  <conditionalFormatting sqref="B86:I86">
    <cfRule type="expression" priority="1" dxfId="0" stopIfTrue="1">
      <formula>B83&lt;&gt;Välj1</formula>
    </cfRule>
  </conditionalFormatting>
  <conditionalFormatting sqref="B84:I84">
    <cfRule type="expression" priority="2" dxfId="0" stopIfTrue="1">
      <formula>B82&lt;&gt;Välj1</formula>
    </cfRule>
  </conditionalFormatting>
  <conditionalFormatting sqref="B85:I85">
    <cfRule type="expression" priority="3" dxfId="0" stopIfTrue="1">
      <formula>'2 Specifikation'!#REF!&lt;&gt;Välj1</formula>
    </cfRule>
  </conditionalFormatting>
  <dataValidations count="18">
    <dataValidation type="list" allowBlank="1" showInputMessage="1" showErrorMessage="1" sqref="O155 O22 O149 L187 R169 I190 Q84 Q90 Q96 R182:R186 Q108 K19 Q102 O28 K123:K127 I135 B28">
      <formula1>"Ja,Nej"</formula1>
    </dataValidation>
    <dataValidation errorStyle="information" type="date" allowBlank="1" showInputMessage="1" showErrorMessage="1" promptTitle="Datum" prompt="Datum i datumformatet ÅÅÅÅ-MM-DD alternativt texten &quot;Ej tillämpligt&quot;&#10;" errorTitle="Fel" error="Ange datum i datumformatet ÅÅÅÅ-MM-DD och får inte vara tidigare än 2012-01-01 eller senare än 2016-01-01&#10;Alternativt texten &quot;Ej tillämpligt&quot;&#10;" sqref="D49:E49">
      <formula1>40544</formula1>
      <formula2>72686</formula2>
    </dataValidation>
    <dataValidation type="list" allowBlank="1" showInputMessage="1" showErrorMessage="1" sqref="H49">
      <formula1>"Mån,År"</formula1>
    </dataValidation>
    <dataValidation type="decimal" allowBlank="1" showInputMessage="1" showErrorMessage="1" error="Talet måste vara mellan 0 och 100" sqref="F49:G49">
      <formula1>0</formula1>
      <formula2>100</formula2>
    </dataValidation>
    <dataValidation errorStyle="information" type="date" allowBlank="1" showInputMessage="1" showErrorMessage="1" promptTitle="Datum" prompt="Datum i datumformatet ÅÅÅÅ-MM-DD" errorTitle="Fel" error="Ange datum i datumformatet ÅÅÅÅ-MM-DD" sqref="D43">
      <formula1>40817</formula1>
      <formula2>42308</formula2>
    </dataValidation>
    <dataValidation errorStyle="information" type="date" allowBlank="1" showInputMessage="1" showErrorMessage="1" promptTitle="Datum" prompt="Datum i datumformatet ÅÅÅÅ-MM-DD&#10;Som tumregel vid komplexa avrop kan det anses rimligt med minst 14 arbetsdagars svarstid och vid mindre komplexa avrop är motsvarande svarstid sju arbetsdagar." errorTitle="Fel" error="Fel datumformat.&#10;Ange datum i datumformatet ÅÅÅÅ-MM-DD Alternativt texten &quot;Ej tillämpligt&quot;&#10;" sqref="B43">
      <formula1>40817</formula1>
      <formula2>42308</formula2>
    </dataValidation>
    <dataValidation errorStyle="information" type="date" allowBlank="1" showInputMessage="1" showErrorMessage="1" promptTitle="Datum" prompt="Datum i datumformatet ÅÅÅÅ-MM-DD" errorTitle="Fel" error="Ogiltigt datum.&#10;Datum anges i datumformatet ÅÅÅÅ-MM-DD och får inte vara senare än datumet &quot;Sista dag för avropssvar&quot;" sqref="B40">
      <formula1>40909</formula1>
      <formula2>B43</formula2>
    </dataValidation>
    <dataValidation errorStyle="information" type="date" allowBlank="1" showInputMessage="1" showErrorMessage="1" promptTitle="Datum" prompt="Datum i datumformatet ÅÅÅÅ-MM-DD" errorTitle="Fel" error="Ogiltigt datum.&#10;Datum anges i datumformatet ÅÅÅÅ-MM-DD och får inte vara senare än datumet &quot;Sista dag för avropssvar&quot;" sqref="D40">
      <formula1>40817</formula1>
      <formula2>D43</formula2>
    </dataValidation>
    <dataValidation type="list" allowBlank="1" showInputMessage="1" showErrorMessage="1" prompt="Välj i listan genom att klicka på pilen till höger." sqref="B46:E46">
      <formula1>"Välj typ av kontrakt,Enstaka beställning,Leveransavtal"</formula1>
    </dataValidation>
    <dataValidation type="list" allowBlank="1" showInputMessage="1" showErrorMessage="1" sqref="B82:I82 B88:I88 B94:I94 B100:I100 B106:I106">
      <formula1>ListvalNrProduktTjänst</formula1>
    </dataValidation>
    <dataValidation type="list" allowBlank="1" showInputMessage="1" showErrorMessage="1" prompt="Klicka på pilen till höger för val i lista." sqref="C8:I8 E7:I7">
      <formula1>TblRegion</formula1>
    </dataValidation>
    <dataValidation type="list" allowBlank="1" showInputMessage="1" showErrorMessage="1" prompt="Klicka på pilen till höger för val i lista." sqref="C56:G56 C68:G68 C60:G60 C64:G64 C72:G72">
      <formula1>INDEX(Exempelrollval,,KompValNr1)</formula1>
    </dataValidation>
    <dataValidation type="list" allowBlank="1" showInputMessage="1" showErrorMessage="1" prompt="Klicka på pilen till höger för val i lista." sqref="B36:I36">
      <formula1>TblAnbudsområde</formula1>
    </dataValidation>
    <dataValidation allowBlank="1" showInputMessage="1" showErrorMessage="1" prompt="ÅÅÅÅ-MM-DD&#10;" sqref="C58:D58 F58:G58 C70:D70 F70:G70 C62:D62 F62:G62 C66:D66 F66:G66 C74:D74 F74:G74"/>
    <dataValidation type="list" allowBlank="1" showInputMessage="1" showErrorMessage="1" sqref="I57 I69 I61 I65 I73">
      <formula1>"Nivå 2,Nivå 3,Nivå 4,Nivå 5"</formula1>
    </dataValidation>
    <dataValidation type="decimal" allowBlank="1" showInputMessage="1" showErrorMessage="1" errorTitle="Poäng" error="Poäng måste vara mellan 0 och 1000" sqref="N123:N127 G123:G127">
      <formula1>0</formula1>
      <formula2>1000</formula2>
    </dataValidation>
    <dataValidation type="list" allowBlank="1" showInputMessage="1" showErrorMessage="1" errorTitle="Svar" error="Endast Ja eller Nej" sqref="I123:I127">
      <formula1>"Ja,Nej"</formula1>
    </dataValidation>
    <dataValidation errorStyle="information" type="date" showInputMessage="1" showErrorMessage="1" promptTitle="Datum" prompt="Datum i datumformatet ÅÅÅÅ-MM-DD alternativt texten &quot;Ej tillämpligt&quot;&#10;" errorTitle="Fel" error="Ange datum i datumformatet ÅÅÅÅ-MM-DD" sqref="B49:C49">
      <formula1>40544</formula1>
      <formula2>72686</formula2>
    </dataValidation>
  </dataValidations>
  <hyperlinks>
    <hyperlink ref="H55" location="Information!A3" display="Förklaring Nivå 1-5"/>
    <hyperlink ref="H59" location="Information!A3" display="Förklaring Nivå 1-5"/>
    <hyperlink ref="H63" location="Information!A3" display="Förklaring Nivå 1-5"/>
    <hyperlink ref="H67" location="Information!A3" display="Förklaring Nivå 1-5"/>
    <hyperlink ref="H71" location="Information!A3" display="Förklaring Nivå 1-5"/>
  </hyperlinks>
  <printOptions/>
  <pageMargins left="0.5905511811023623" right="0.5905511811023623" top="0.3937007874015748" bottom="0.3937007874015748" header="0.5118110236220472" footer="0.1968503937007874"/>
  <pageSetup fitToHeight="0" fitToWidth="1" horizontalDpi="600" verticalDpi="600" orientation="landscape" paperSize="9" scale="72"/>
  <headerFooter alignWithMargins="0">
    <oddFooter>&amp;R&amp;P (&amp;N)</oddFooter>
  </headerFooter>
  <rowBreaks count="6" manualBreakCount="6">
    <brk id="34" max="17" man="1"/>
    <brk id="50" max="17" man="1"/>
    <brk id="77" max="17" man="1"/>
    <brk id="111" max="17" man="1"/>
    <brk id="130" max="17" man="1"/>
    <brk id="160" max="17" man="1"/>
  </rowBreaks>
  <legacyDrawing r:id="rId1"/>
</worksheet>
</file>

<file path=xl/worksheets/sheet3.xml><?xml version="1.0" encoding="utf-8"?>
<worksheet xmlns="http://schemas.openxmlformats.org/spreadsheetml/2006/main" xmlns:r="http://schemas.openxmlformats.org/officeDocument/2006/relationships">
  <sheetPr codeName="Sheet13"/>
  <dimension ref="A1:M45"/>
  <sheetViews>
    <sheetView showGridLines="0" zoomScalePageLayoutView="90" workbookViewId="0" topLeftCell="A22">
      <selection activeCell="B15" sqref="B15:D16"/>
    </sheetView>
  </sheetViews>
  <sheetFormatPr defaultColWidth="11.421875" defaultRowHeight="12.75"/>
  <cols>
    <col min="1" max="1" width="2.421875" style="5" customWidth="1"/>
    <col min="2" max="2" width="50.28125" style="5" customWidth="1"/>
    <col min="3" max="3" width="3.140625" style="5" customWidth="1"/>
    <col min="4" max="4" width="50.28125" style="5" customWidth="1"/>
    <col min="5" max="5" width="11.421875" style="5" customWidth="1"/>
    <col min="6" max="6" width="13.140625" style="5" customWidth="1"/>
    <col min="7" max="16384" width="11.421875" style="5" customWidth="1"/>
  </cols>
  <sheetData>
    <row r="1" spans="4:9" ht="17.25" customHeight="1">
      <c r="D1" s="43" t="str">
        <f>"Avrop nr: "&amp;'2 Specifikation'!E17</f>
        <v>Avrop nr: SLU.ua.2022.2.4.4-536</v>
      </c>
      <c r="F1" s="45"/>
      <c r="G1" s="44"/>
      <c r="H1" s="44"/>
      <c r="I1" s="44"/>
    </row>
    <row r="2" spans="7:9" ht="17.25" customHeight="1">
      <c r="G2" s="44"/>
      <c r="H2" s="44"/>
      <c r="I2" s="44"/>
    </row>
    <row r="3" spans="2:9" ht="17.25" customHeight="1">
      <c r="B3" s="96"/>
      <c r="G3" s="44"/>
      <c r="H3" s="44"/>
      <c r="I3" s="44"/>
    </row>
    <row r="4" spans="7:9" ht="12.75">
      <c r="G4" s="44"/>
      <c r="H4" s="44"/>
      <c r="I4" s="44"/>
    </row>
    <row r="5" spans="2:13" ht="25.5" customHeight="1">
      <c r="B5" s="46" t="s">
        <v>57</v>
      </c>
      <c r="C5" s="46"/>
      <c r="D5" s="46"/>
      <c r="G5" s="44"/>
      <c r="H5" s="44"/>
      <c r="I5" s="44"/>
      <c r="J5" s="36"/>
      <c r="K5" s="36"/>
      <c r="L5" s="36"/>
      <c r="M5" s="36"/>
    </row>
    <row r="6" spans="2:13" ht="48.75" customHeight="1">
      <c r="B6" s="436" t="str">
        <f>"Detta kontrakt reglerar avrop från ramavtalsområde "&amp;'1 Försättssida'!A14&amp;", "&amp;'1 Försättssida'!A16</f>
        <v>Detta kontrakt reglerar avrop från ramavtalsområde IT-Konsulttjänster, Resurskonsulter 2013, 96-76-2012</v>
      </c>
      <c r="C6" s="437"/>
      <c r="D6" s="437"/>
      <c r="F6" s="45"/>
      <c r="G6" s="44"/>
      <c r="H6" s="44"/>
      <c r="I6" s="44"/>
      <c r="J6" s="36"/>
      <c r="K6" s="36"/>
      <c r="L6" s="36"/>
      <c r="M6" s="36"/>
    </row>
    <row r="7" spans="2:13" ht="25.5" customHeight="1">
      <c r="B7" s="34" t="s">
        <v>56</v>
      </c>
      <c r="C7" s="34"/>
      <c r="D7" s="34"/>
      <c r="J7" s="36"/>
      <c r="K7" s="36"/>
      <c r="L7" s="36"/>
      <c r="M7" s="36"/>
    </row>
    <row r="8" spans="2:13" ht="45.75" customHeight="1">
      <c r="B8" s="345" t="s">
        <v>55</v>
      </c>
      <c r="C8" s="345"/>
      <c r="D8" s="345"/>
      <c r="G8" s="43"/>
      <c r="J8" s="36"/>
      <c r="K8" s="36"/>
      <c r="L8" s="36"/>
      <c r="M8" s="36"/>
    </row>
    <row r="9" spans="2:13" ht="17.25">
      <c r="B9" s="345" t="s">
        <v>54</v>
      </c>
      <c r="C9" s="345"/>
      <c r="D9" s="345"/>
      <c r="J9" s="36"/>
      <c r="K9" s="36"/>
      <c r="L9" s="36"/>
      <c r="M9" s="36"/>
    </row>
    <row r="10" spans="2:13" ht="17.25">
      <c r="B10" s="345" t="s">
        <v>290</v>
      </c>
      <c r="C10" s="345"/>
      <c r="D10" s="345"/>
      <c r="G10" s="42"/>
      <c r="J10" s="36"/>
      <c r="K10" s="36"/>
      <c r="L10" s="36"/>
      <c r="M10" s="36"/>
    </row>
    <row r="11" spans="2:13" ht="31.5" customHeight="1">
      <c r="B11" s="345" t="s">
        <v>53</v>
      </c>
      <c r="C11" s="345"/>
      <c r="D11" s="345"/>
      <c r="J11" s="36"/>
      <c r="K11" s="36"/>
      <c r="L11" s="36"/>
      <c r="M11" s="36"/>
    </row>
    <row r="12" spans="2:13" ht="41.25" customHeight="1">
      <c r="B12" s="441" t="s">
        <v>52</v>
      </c>
      <c r="C12" s="441"/>
      <c r="D12" s="441"/>
      <c r="J12" s="36"/>
      <c r="K12" s="36"/>
      <c r="L12" s="36"/>
      <c r="M12" s="36"/>
    </row>
    <row r="13" spans="2:13" ht="25.5" customHeight="1">
      <c r="B13" s="41"/>
      <c r="C13" s="38"/>
      <c r="D13" s="38"/>
      <c r="J13" s="36"/>
      <c r="K13" s="36"/>
      <c r="L13" s="36"/>
      <c r="M13" s="36"/>
    </row>
    <row r="14" spans="2:8" ht="21">
      <c r="B14" s="442" t="s">
        <v>51</v>
      </c>
      <c r="C14" s="443"/>
      <c r="D14" s="444"/>
      <c r="H14" s="40"/>
    </row>
    <row r="15" spans="2:8" ht="41.25" customHeight="1">
      <c r="B15" s="445"/>
      <c r="C15" s="446"/>
      <c r="D15" s="447"/>
      <c r="H15" s="37"/>
    </row>
    <row r="16" spans="2:8" ht="41.25" customHeight="1">
      <c r="B16" s="448"/>
      <c r="C16" s="449"/>
      <c r="D16" s="450"/>
      <c r="H16" s="37"/>
    </row>
    <row r="17" spans="2:13" ht="25.5" customHeight="1">
      <c r="B17" s="39"/>
      <c r="C17" s="38"/>
      <c r="D17" s="38"/>
      <c r="H17" s="37"/>
      <c r="J17" s="36"/>
      <c r="K17" s="36"/>
      <c r="L17" s="36"/>
      <c r="M17" s="36"/>
    </row>
    <row r="18" spans="2:4" s="35" customFormat="1" ht="24" customHeight="1">
      <c r="B18" s="34" t="s">
        <v>42</v>
      </c>
      <c r="C18" s="34"/>
      <c r="D18" s="34"/>
    </row>
    <row r="19" spans="2:4" ht="67.5" customHeight="1">
      <c r="B19" s="345" t="s">
        <v>50</v>
      </c>
      <c r="C19" s="345"/>
      <c r="D19" s="345"/>
    </row>
    <row r="20" spans="2:4" ht="26.25" customHeight="1">
      <c r="B20" s="21"/>
      <c r="C20" s="21"/>
      <c r="D20" s="21"/>
    </row>
    <row r="21" spans="1:5" s="20" customFormat="1" ht="18" customHeight="1">
      <c r="A21" s="5"/>
      <c r="B21" s="19" t="s">
        <v>49</v>
      </c>
      <c r="C21" s="29"/>
      <c r="D21" s="19" t="s">
        <v>48</v>
      </c>
      <c r="E21" s="34"/>
    </row>
    <row r="22" spans="1:4" s="20" customFormat="1" ht="23.25" customHeight="1">
      <c r="A22" s="5"/>
      <c r="B22" s="90" t="str">
        <f>'2 Specifikation'!B11</f>
        <v>Sveriges lantbruksuniversitet</v>
      </c>
      <c r="C22" s="29"/>
      <c r="D22" s="211">
        <f>'2 Specifikation'!K11</f>
        <v>0</v>
      </c>
    </row>
    <row r="23" spans="1:4" s="20" customFormat="1" ht="12.75" customHeight="1">
      <c r="A23" s="5"/>
      <c r="B23" s="33" t="s">
        <v>47</v>
      </c>
      <c r="C23" s="29"/>
      <c r="D23" s="33" t="s">
        <v>47</v>
      </c>
    </row>
    <row r="24" spans="1:4" s="20" customFormat="1" ht="18" customHeight="1">
      <c r="A24" s="5"/>
      <c r="B24" s="32" t="str">
        <f>'2 Specifikation'!H11</f>
        <v>202100-2817</v>
      </c>
      <c r="C24" s="29"/>
      <c r="D24" s="31">
        <f>'2 Specifikation'!Q11</f>
        <v>0</v>
      </c>
    </row>
    <row r="25" spans="1:4" s="20" customFormat="1" ht="44.25" customHeight="1">
      <c r="A25" s="5"/>
      <c r="B25" s="30"/>
      <c r="C25" s="29"/>
      <c r="D25" s="29"/>
    </row>
    <row r="26" spans="2:4" s="20" customFormat="1" ht="12.75">
      <c r="B26" s="26" t="s">
        <v>44</v>
      </c>
      <c r="D26" s="26" t="s">
        <v>44</v>
      </c>
    </row>
    <row r="27" spans="2:4" s="20" customFormat="1" ht="28.5" customHeight="1">
      <c r="B27" s="28"/>
      <c r="D27" s="27"/>
    </row>
    <row r="28" spans="1:4" ht="16.5" customHeight="1">
      <c r="A28" s="20"/>
      <c r="B28" s="20"/>
      <c r="C28" s="20"/>
      <c r="D28" s="20"/>
    </row>
    <row r="29" spans="1:4" ht="26.25">
      <c r="A29" s="20"/>
      <c r="B29" s="89" t="s">
        <v>69</v>
      </c>
      <c r="C29" s="20"/>
      <c r="D29" s="89" t="s">
        <v>70</v>
      </c>
    </row>
    <row r="30" spans="1:4" ht="12.75">
      <c r="A30" s="20"/>
      <c r="B30" s="25"/>
      <c r="C30" s="20"/>
      <c r="D30" s="24"/>
    </row>
    <row r="31" spans="1:4" ht="12.75">
      <c r="A31" s="20"/>
      <c r="B31" s="23"/>
      <c r="C31" s="20"/>
      <c r="D31" s="22"/>
    </row>
    <row r="32" spans="1:4" ht="12.75">
      <c r="A32" s="21"/>
      <c r="B32" s="21"/>
      <c r="C32" s="21"/>
      <c r="D32" s="20"/>
    </row>
    <row r="33" spans="2:4" ht="15.75" customHeight="1">
      <c r="B33" s="19" t="s">
        <v>289</v>
      </c>
      <c r="C33" s="19"/>
      <c r="D33" s="19"/>
    </row>
    <row r="34" spans="2:4" ht="12.75">
      <c r="B34" s="438"/>
      <c r="C34" s="439"/>
      <c r="D34" s="440"/>
    </row>
    <row r="35" spans="2:4" ht="12.75">
      <c r="B35" s="438"/>
      <c r="C35" s="439"/>
      <c r="D35" s="440"/>
    </row>
    <row r="36" spans="2:4" ht="12.75">
      <c r="B36" s="438"/>
      <c r="C36" s="439"/>
      <c r="D36" s="440"/>
    </row>
    <row r="37" spans="2:4" ht="12.75">
      <c r="B37" s="438"/>
      <c r="C37" s="439"/>
      <c r="D37" s="440"/>
    </row>
    <row r="38" spans="2:4" ht="12.75">
      <c r="B38" s="438"/>
      <c r="C38" s="439"/>
      <c r="D38" s="440"/>
    </row>
    <row r="39" ht="12.75"/>
    <row r="40" spans="2:4" ht="15.75" customHeight="1">
      <c r="B40" s="19" t="s">
        <v>46</v>
      </c>
      <c r="C40" s="19"/>
      <c r="D40" s="19"/>
    </row>
    <row r="41" spans="2:4" ht="12.75">
      <c r="B41" s="438"/>
      <c r="C41" s="439"/>
      <c r="D41" s="440"/>
    </row>
    <row r="42" spans="2:4" ht="12.75">
      <c r="B42" s="438"/>
      <c r="C42" s="439"/>
      <c r="D42" s="440"/>
    </row>
    <row r="43" spans="2:4" ht="12.75">
      <c r="B43" s="438"/>
      <c r="C43" s="439"/>
      <c r="D43" s="440"/>
    </row>
    <row r="44" spans="2:4" ht="12.75">
      <c r="B44" s="438"/>
      <c r="C44" s="439"/>
      <c r="D44" s="440"/>
    </row>
    <row r="45" spans="2:4" ht="12.75">
      <c r="B45" s="438"/>
      <c r="C45" s="439"/>
      <c r="D45" s="440"/>
    </row>
  </sheetData>
  <sheetProtection password="D09A" sheet="1" formatColumns="0" formatRows="0"/>
  <mergeCells count="19">
    <mergeCell ref="B45:D45"/>
    <mergeCell ref="B19:D19"/>
    <mergeCell ref="B41:D41"/>
    <mergeCell ref="B14:D14"/>
    <mergeCell ref="B15:D16"/>
    <mergeCell ref="B34:D34"/>
    <mergeCell ref="B35:D35"/>
    <mergeCell ref="B36:D36"/>
    <mergeCell ref="B37:D37"/>
    <mergeCell ref="B38:D38"/>
    <mergeCell ref="B6:D6"/>
    <mergeCell ref="B42:D42"/>
    <mergeCell ref="B43:D43"/>
    <mergeCell ref="B44:D44"/>
    <mergeCell ref="B8:D8"/>
    <mergeCell ref="B9:D9"/>
    <mergeCell ref="B10:D10"/>
    <mergeCell ref="B11:D11"/>
    <mergeCell ref="B12:D12"/>
  </mergeCells>
  <printOptions/>
  <pageMargins left="0.7480314960629921" right="0.7480314960629921" top="0.3937007874015748" bottom="0.984251968503937" header="0.5118110236220472" footer="0.5118110236220472"/>
  <pageSetup fitToHeight="2" horizontalDpi="600" verticalDpi="600" orientation="portrait" paperSize="9" scale="80"/>
  <headerFooter alignWithMargins="0">
    <oddFooter>&amp;R&amp;P (&amp;N)</oddFooter>
  </headerFooter>
</worksheet>
</file>

<file path=xl/worksheets/sheet4.xml><?xml version="1.0" encoding="utf-8"?>
<worksheet xmlns="http://schemas.openxmlformats.org/spreadsheetml/2006/main" xmlns:r="http://schemas.openxmlformats.org/officeDocument/2006/relationships">
  <dimension ref="A3:A41"/>
  <sheetViews>
    <sheetView showGridLines="0" zoomScale="236" zoomScaleNormal="236" zoomScalePageLayoutView="0" workbookViewId="0" topLeftCell="A26">
      <selection activeCell="A27" sqref="A27"/>
    </sheetView>
  </sheetViews>
  <sheetFormatPr defaultColWidth="8.7109375" defaultRowHeight="12.75"/>
  <cols>
    <col min="1" max="1" width="119.28125" style="132" customWidth="1"/>
  </cols>
  <sheetData>
    <row r="3" ht="12.75">
      <c r="A3" s="131" t="s">
        <v>240</v>
      </c>
    </row>
    <row r="4" ht="52.5">
      <c r="A4" s="129" t="s">
        <v>213</v>
      </c>
    </row>
    <row r="6" ht="12.75">
      <c r="A6" s="131" t="s">
        <v>209</v>
      </c>
    </row>
    <row r="7" ht="12.75">
      <c r="A7" s="132" t="s">
        <v>210</v>
      </c>
    </row>
    <row r="8" ht="12.75">
      <c r="A8" s="132" t="s">
        <v>211</v>
      </c>
    </row>
    <row r="9" ht="12.75">
      <c r="A9" s="132" t="s">
        <v>212</v>
      </c>
    </row>
    <row r="10" ht="39">
      <c r="A10" s="129" t="s">
        <v>214</v>
      </c>
    </row>
    <row r="12" ht="12.75">
      <c r="A12" s="131" t="s">
        <v>188</v>
      </c>
    </row>
    <row r="13" ht="12.75">
      <c r="A13" s="132" t="s">
        <v>189</v>
      </c>
    </row>
    <row r="14" ht="12.75">
      <c r="A14" s="132" t="s">
        <v>190</v>
      </c>
    </row>
    <row r="15" ht="12.75">
      <c r="A15" s="132" t="s">
        <v>191</v>
      </c>
    </row>
    <row r="16" ht="12.75">
      <c r="A16" s="132" t="s">
        <v>192</v>
      </c>
    </row>
    <row r="19" ht="12.75">
      <c r="A19" s="131" t="s">
        <v>141</v>
      </c>
    </row>
    <row r="20" ht="12.75">
      <c r="A20" s="129" t="s">
        <v>194</v>
      </c>
    </row>
    <row r="21" ht="12.75">
      <c r="A21" s="129" t="s">
        <v>195</v>
      </c>
    </row>
    <row r="22" ht="12.75">
      <c r="A22" s="129" t="s">
        <v>193</v>
      </c>
    </row>
    <row r="23" ht="12.75">
      <c r="A23" s="129" t="s">
        <v>196</v>
      </c>
    </row>
    <row r="24" ht="12.75">
      <c r="A24" s="129"/>
    </row>
    <row r="25" ht="12.75">
      <c r="A25" s="131" t="s">
        <v>142</v>
      </c>
    </row>
    <row r="26" ht="12.75">
      <c r="A26" s="129" t="s">
        <v>197</v>
      </c>
    </row>
    <row r="27" ht="12.75">
      <c r="A27" s="129" t="s">
        <v>198</v>
      </c>
    </row>
    <row r="28" ht="12.75">
      <c r="A28" s="129" t="s">
        <v>199</v>
      </c>
    </row>
    <row r="29" ht="12.75">
      <c r="A29" s="129" t="s">
        <v>200</v>
      </c>
    </row>
    <row r="31" ht="12.75">
      <c r="A31" s="131" t="s">
        <v>143</v>
      </c>
    </row>
    <row r="32" ht="12.75">
      <c r="A32" s="129" t="s">
        <v>201</v>
      </c>
    </row>
    <row r="33" ht="26.25">
      <c r="A33" s="129" t="s">
        <v>202</v>
      </c>
    </row>
    <row r="34" ht="12.75">
      <c r="A34" s="129" t="s">
        <v>203</v>
      </c>
    </row>
    <row r="35" ht="12.75">
      <c r="A35" s="129" t="s">
        <v>204</v>
      </c>
    </row>
    <row r="36" ht="12.75">
      <c r="A36" s="129"/>
    </row>
    <row r="37" ht="12.75">
      <c r="A37" s="131" t="s">
        <v>144</v>
      </c>
    </row>
    <row r="38" ht="12.75">
      <c r="A38" s="129" t="s">
        <v>205</v>
      </c>
    </row>
    <row r="39" ht="12.75">
      <c r="A39" s="129" t="s">
        <v>206</v>
      </c>
    </row>
    <row r="40" ht="12.75">
      <c r="A40" s="129" t="s">
        <v>207</v>
      </c>
    </row>
    <row r="41" ht="12.75">
      <c r="A41" s="129" t="s">
        <v>208</v>
      </c>
    </row>
  </sheetData>
  <sheetProtection password="D09A" sheet="1"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6">
    <pageSetUpPr fitToPage="1"/>
  </sheetPr>
  <dimension ref="B1:V68"/>
  <sheetViews>
    <sheetView showGridLines="0" zoomScalePageLayoutView="0" workbookViewId="0" topLeftCell="H9">
      <selection activeCell="I49" sqref="I49:I57"/>
    </sheetView>
  </sheetViews>
  <sheetFormatPr defaultColWidth="11.421875" defaultRowHeight="12.75"/>
  <cols>
    <col min="1" max="2" width="11.421875" style="1" customWidth="1"/>
    <col min="3" max="3" width="15.00390625" style="1" bestFit="1" customWidth="1"/>
    <col min="4" max="4" width="12.28125" style="1" bestFit="1" customWidth="1"/>
    <col min="5" max="5" width="12.28125" style="1" customWidth="1"/>
    <col min="6" max="6" width="18.28125" style="1" bestFit="1" customWidth="1"/>
    <col min="7" max="7" width="49.7109375" style="1" customWidth="1"/>
    <col min="8" max="9" width="30.7109375" style="1" customWidth="1"/>
    <col min="10" max="10" width="11.421875" style="1" customWidth="1"/>
    <col min="11" max="11" width="12.421875" style="1" bestFit="1" customWidth="1"/>
    <col min="12" max="12" width="11.421875" style="1" customWidth="1"/>
    <col min="13" max="13" width="18.140625" style="1" customWidth="1"/>
    <col min="14" max="20" width="25.421875" style="1" customWidth="1"/>
    <col min="21" max="21" width="42.421875" style="1" bestFit="1" customWidth="1"/>
    <col min="22" max="22" width="24.421875" style="1" bestFit="1" customWidth="1"/>
    <col min="23" max="16384" width="11.421875" style="1" customWidth="1"/>
  </cols>
  <sheetData>
    <row r="1" spans="2:22" ht="12.75">
      <c r="B1" s="1" t="s">
        <v>7</v>
      </c>
      <c r="C1" s="6" t="s">
        <v>9</v>
      </c>
      <c r="F1" s="100" t="s">
        <v>109</v>
      </c>
      <c r="G1" s="100" t="s">
        <v>109</v>
      </c>
      <c r="H1" s="122"/>
      <c r="I1" s="122"/>
      <c r="M1" s="13" t="s">
        <v>48</v>
      </c>
      <c r="N1" s="13" t="s">
        <v>128</v>
      </c>
      <c r="O1" s="13" t="s">
        <v>20</v>
      </c>
      <c r="P1" s="13" t="s">
        <v>2</v>
      </c>
      <c r="Q1" s="13" t="s">
        <v>3</v>
      </c>
      <c r="R1" s="13" t="s">
        <v>6</v>
      </c>
      <c r="S1" s="13" t="s">
        <v>19</v>
      </c>
      <c r="T1" s="13" t="s">
        <v>1</v>
      </c>
      <c r="U1" s="13" t="s">
        <v>21</v>
      </c>
      <c r="V1" s="13" t="s">
        <v>129</v>
      </c>
    </row>
    <row r="2" spans="2:22" ht="12.75">
      <c r="B2" s="1" t="s">
        <v>8</v>
      </c>
      <c r="C2" s="1" t="s">
        <v>9</v>
      </c>
      <c r="F2" s="12" t="s">
        <v>282</v>
      </c>
      <c r="G2" s="110" t="s">
        <v>283</v>
      </c>
      <c r="H2" s="123"/>
      <c r="I2" s="123"/>
      <c r="J2" s="1" t="s">
        <v>12</v>
      </c>
      <c r="M2" s="12"/>
      <c r="N2" s="12"/>
      <c r="O2" s="12"/>
      <c r="P2" s="12"/>
      <c r="Q2" s="12"/>
      <c r="R2" s="12"/>
      <c r="S2" s="12"/>
      <c r="T2" s="12"/>
      <c r="U2" s="12"/>
      <c r="V2" s="12"/>
    </row>
    <row r="3" spans="2:22" ht="12.75">
      <c r="B3" s="1" t="s">
        <v>10</v>
      </c>
      <c r="C3" s="1" t="s">
        <v>9</v>
      </c>
      <c r="D3" s="1" t="s">
        <v>16</v>
      </c>
      <c r="F3" s="12" t="s">
        <v>110</v>
      </c>
      <c r="G3" s="110" t="s">
        <v>118</v>
      </c>
      <c r="H3" s="124"/>
      <c r="I3" s="124"/>
      <c r="J3" s="1" t="s">
        <v>12</v>
      </c>
      <c r="M3" s="12"/>
      <c r="N3" s="12"/>
      <c r="O3" s="12"/>
      <c r="P3" s="12"/>
      <c r="Q3" s="12"/>
      <c r="R3" s="12"/>
      <c r="S3" s="12"/>
      <c r="T3" s="12"/>
      <c r="U3" s="12"/>
      <c r="V3" s="111"/>
    </row>
    <row r="4" spans="2:22" ht="12.75">
      <c r="B4" s="1" t="s">
        <v>11</v>
      </c>
      <c r="C4" s="10" t="s">
        <v>12</v>
      </c>
      <c r="D4" s="1" t="s">
        <v>13</v>
      </c>
      <c r="F4" s="12" t="s">
        <v>111</v>
      </c>
      <c r="G4" s="12" t="s">
        <v>115</v>
      </c>
      <c r="H4" s="124"/>
      <c r="I4" s="124"/>
      <c r="J4" s="1" t="s">
        <v>12</v>
      </c>
      <c r="M4" s="12"/>
      <c r="N4" s="12"/>
      <c r="O4" s="12"/>
      <c r="P4" s="12"/>
      <c r="Q4" s="12"/>
      <c r="R4" s="12"/>
      <c r="S4" s="12"/>
      <c r="T4" s="12"/>
      <c r="U4" s="12"/>
      <c r="V4" s="111"/>
    </row>
    <row r="5" spans="3:22" ht="12.75">
      <c r="C5" s="7"/>
      <c r="D5" s="1" t="s">
        <v>14</v>
      </c>
      <c r="F5" s="12" t="s">
        <v>112</v>
      </c>
      <c r="G5" s="12" t="s">
        <v>116</v>
      </c>
      <c r="H5" s="123"/>
      <c r="I5" s="123"/>
      <c r="J5" s="1" t="s">
        <v>12</v>
      </c>
      <c r="M5" s="12"/>
      <c r="N5" s="12"/>
      <c r="O5" s="12"/>
      <c r="P5" s="12"/>
      <c r="Q5" s="12"/>
      <c r="R5" s="12"/>
      <c r="S5" s="12"/>
      <c r="T5" s="12"/>
      <c r="U5" s="12"/>
      <c r="V5" s="111"/>
    </row>
    <row r="6" spans="3:22" ht="12.75">
      <c r="C6" s="8"/>
      <c r="D6" s="1" t="s">
        <v>15</v>
      </c>
      <c r="F6" s="12" t="s">
        <v>113</v>
      </c>
      <c r="G6" s="110" t="s">
        <v>119</v>
      </c>
      <c r="H6" s="124"/>
      <c r="I6" s="124"/>
      <c r="J6" s="1" t="s">
        <v>12</v>
      </c>
      <c r="M6" s="12"/>
      <c r="N6" s="12"/>
      <c r="O6" s="12"/>
      <c r="P6" s="12"/>
      <c r="Q6" s="12"/>
      <c r="R6" s="12"/>
      <c r="S6" s="12"/>
      <c r="T6" s="12"/>
      <c r="U6" s="12"/>
      <c r="V6" s="111"/>
    </row>
    <row r="7" spans="3:22" ht="12.75">
      <c r="C7" s="11"/>
      <c r="D7" s="1" t="s">
        <v>17</v>
      </c>
      <c r="F7" s="12" t="s">
        <v>114</v>
      </c>
      <c r="G7" s="12" t="s">
        <v>117</v>
      </c>
      <c r="J7" s="1" t="s">
        <v>12</v>
      </c>
      <c r="M7" s="12"/>
      <c r="N7" s="12"/>
      <c r="O7" s="12"/>
      <c r="P7" s="12"/>
      <c r="Q7" s="12"/>
      <c r="R7" s="12"/>
      <c r="S7" s="12"/>
      <c r="T7" s="12"/>
      <c r="U7" s="12"/>
      <c r="V7" s="111"/>
    </row>
    <row r="8" spans="3:22" ht="12.75">
      <c r="C8" s="9"/>
      <c r="D8" s="1" t="s">
        <v>18</v>
      </c>
      <c r="J8" s="1" t="s">
        <v>12</v>
      </c>
      <c r="M8" s="12"/>
      <c r="N8" s="12"/>
      <c r="O8" s="12"/>
      <c r="P8" s="12"/>
      <c r="Q8" s="12"/>
      <c r="R8" s="12"/>
      <c r="S8" s="12"/>
      <c r="T8" s="12"/>
      <c r="U8" s="12"/>
      <c r="V8" s="111"/>
    </row>
    <row r="9" spans="10:22" ht="12.75">
      <c r="J9" s="1" t="s">
        <v>12</v>
      </c>
      <c r="M9" s="12"/>
      <c r="N9" s="12"/>
      <c r="O9" s="12"/>
      <c r="P9" s="12"/>
      <c r="Q9" s="12"/>
      <c r="R9" s="12"/>
      <c r="S9" s="12"/>
      <c r="T9" s="12"/>
      <c r="U9" s="12"/>
      <c r="V9" s="111"/>
    </row>
    <row r="10" spans="10:22" ht="12.75">
      <c r="J10" s="108"/>
      <c r="K10" s="108"/>
      <c r="L10" s="108"/>
      <c r="M10" s="12"/>
      <c r="N10" s="12"/>
      <c r="O10" s="12"/>
      <c r="P10" s="12"/>
      <c r="Q10" s="12"/>
      <c r="R10" s="12"/>
      <c r="S10" s="12"/>
      <c r="T10" s="12"/>
      <c r="U10" s="12"/>
      <c r="V10" s="111"/>
    </row>
    <row r="11" spans="13:22" ht="12.75">
      <c r="M11" s="12"/>
      <c r="N11" s="12"/>
      <c r="O11" s="12"/>
      <c r="P11" s="12"/>
      <c r="Q11" s="12"/>
      <c r="R11" s="12"/>
      <c r="S11" s="12"/>
      <c r="T11" s="12"/>
      <c r="U11" s="12"/>
      <c r="V11" s="111"/>
    </row>
    <row r="12" spans="2:22" ht="12.75">
      <c r="B12" s="6"/>
      <c r="M12" s="12"/>
      <c r="N12" s="12"/>
      <c r="O12" s="12"/>
      <c r="P12" s="12"/>
      <c r="Q12" s="12"/>
      <c r="R12" s="12"/>
      <c r="S12" s="12"/>
      <c r="T12" s="12"/>
      <c r="U12" s="12"/>
      <c r="V12" s="111"/>
    </row>
    <row r="13" spans="2:22" ht="12.75">
      <c r="B13" s="5"/>
      <c r="M13" s="12"/>
      <c r="N13" s="12"/>
      <c r="O13" s="12"/>
      <c r="P13" s="12"/>
      <c r="Q13" s="12"/>
      <c r="R13" s="12"/>
      <c r="S13" s="12"/>
      <c r="T13" s="12"/>
      <c r="U13" s="12"/>
      <c r="V13" s="111"/>
    </row>
    <row r="14" spans="13:22" ht="12.75">
      <c r="M14" s="12"/>
      <c r="N14" s="12"/>
      <c r="O14" s="12"/>
      <c r="P14" s="12"/>
      <c r="Q14" s="12"/>
      <c r="R14" s="12"/>
      <c r="S14" s="12"/>
      <c r="T14" s="12"/>
      <c r="U14" s="12"/>
      <c r="V14" s="111"/>
    </row>
    <row r="15" spans="13:22" ht="12.75">
      <c r="M15" s="12"/>
      <c r="N15" s="12"/>
      <c r="O15" s="12"/>
      <c r="P15" s="12"/>
      <c r="Q15" s="12"/>
      <c r="R15" s="12"/>
      <c r="S15" s="12"/>
      <c r="T15" s="12"/>
      <c r="U15" s="12"/>
      <c r="V15" s="111"/>
    </row>
    <row r="16" spans="13:22" ht="12.75">
      <c r="M16" s="12"/>
      <c r="N16" s="12"/>
      <c r="O16" s="12"/>
      <c r="P16" s="12"/>
      <c r="Q16" s="12"/>
      <c r="R16" s="12"/>
      <c r="S16" s="12"/>
      <c r="T16" s="12"/>
      <c r="U16" s="12"/>
      <c r="V16" s="12"/>
    </row>
    <row r="17" spans="13:22" ht="12.75">
      <c r="M17" s="12"/>
      <c r="N17" s="12"/>
      <c r="O17" s="12"/>
      <c r="P17" s="12"/>
      <c r="Q17" s="12"/>
      <c r="R17" s="12"/>
      <c r="S17" s="12"/>
      <c r="T17" s="12"/>
      <c r="U17" s="12"/>
      <c r="V17" s="12"/>
    </row>
    <row r="18" spans="13:22" ht="12.75">
      <c r="M18" s="12"/>
      <c r="N18" s="12"/>
      <c r="O18" s="12"/>
      <c r="P18" s="12"/>
      <c r="Q18" s="12"/>
      <c r="R18" s="12"/>
      <c r="S18" s="12"/>
      <c r="T18" s="12"/>
      <c r="U18" s="12"/>
      <c r="V18" s="12"/>
    </row>
    <row r="19" ht="12.75">
      <c r="Q19" s="15"/>
    </row>
    <row r="20" ht="12.75">
      <c r="Q20" s="15"/>
    </row>
    <row r="25" spans="5:21" ht="54" customHeight="1">
      <c r="E25" s="101"/>
      <c r="F25" s="100" t="s">
        <v>90</v>
      </c>
      <c r="G25" s="104" t="s">
        <v>105</v>
      </c>
      <c r="H25" s="104" t="s">
        <v>184</v>
      </c>
      <c r="I25" s="104" t="s">
        <v>184</v>
      </c>
      <c r="J25" s="104" t="s">
        <v>185</v>
      </c>
      <c r="K25" s="104" t="s">
        <v>187</v>
      </c>
      <c r="N25" s="100" t="s">
        <v>106</v>
      </c>
      <c r="P25" s="100" t="s">
        <v>139</v>
      </c>
      <c r="U25" s="1" t="s">
        <v>130</v>
      </c>
    </row>
    <row r="26" spans="5:21" ht="12.75">
      <c r="E26" s="100" t="s">
        <v>96</v>
      </c>
      <c r="F26" s="12" t="s">
        <v>216</v>
      </c>
      <c r="G26" s="12" t="s">
        <v>216</v>
      </c>
      <c r="H26" s="103"/>
      <c r="I26" s="103"/>
      <c r="J26" s="103"/>
      <c r="K26" s="103"/>
      <c r="L26" s="108" t="s">
        <v>101</v>
      </c>
      <c r="N26" s="12" t="s">
        <v>89</v>
      </c>
      <c r="O26" s="1" t="s">
        <v>100</v>
      </c>
      <c r="P26" s="12"/>
      <c r="U26" s="1" t="s">
        <v>131</v>
      </c>
    </row>
    <row r="27" spans="5:16" ht="12.75">
      <c r="E27" s="12" t="s">
        <v>91</v>
      </c>
      <c r="F27" s="12" t="str">
        <f>'2 Specifikation'!C56</f>
        <v>Projektledare</v>
      </c>
      <c r="G27" s="102" t="str">
        <f>IF(F27="Välj Exempelroll","",IF(F27=0,"",E27&amp;" "&amp;F27))</f>
        <v>01. Projektledare</v>
      </c>
      <c r="H27" s="102" t="str">
        <f>'2 Specifikation'!$B$36</f>
        <v>Verksamhetsutveckling och krav</v>
      </c>
      <c r="I27" s="102" t="str">
        <f>'2 Specifikation'!$B$36</f>
        <v>Verksamhetsutveckling och krav</v>
      </c>
      <c r="J27" s="102">
        <f>IF(H27=Välj4,0,MATCH(H27,$M$48:$T$48,0))</f>
        <v>2</v>
      </c>
      <c r="K27" s="128" t="s">
        <v>186</v>
      </c>
      <c r="L27" s="127"/>
      <c r="N27" s="12" t="s">
        <v>147</v>
      </c>
      <c r="P27" s="12" t="s">
        <v>140</v>
      </c>
    </row>
    <row r="28" spans="5:16" ht="12.75">
      <c r="E28" s="12" t="s">
        <v>92</v>
      </c>
      <c r="F28" s="12">
        <f>'2 Specifikation'!C60</f>
        <v>0</v>
      </c>
      <c r="G28" s="102">
        <f>IF(F28="Välj Exempelroll","",IF(F28=0,"",E28&amp;" "&amp;F28))</f>
      </c>
      <c r="H28" s="102" t="str">
        <f>'2 Specifikation'!$B$36</f>
        <v>Verksamhetsutveckling och krav</v>
      </c>
      <c r="I28" s="102"/>
      <c r="J28" s="102"/>
      <c r="K28" s="128"/>
      <c r="L28" s="127"/>
      <c r="N28" s="12" t="s">
        <v>146</v>
      </c>
      <c r="P28" s="12" t="s">
        <v>141</v>
      </c>
    </row>
    <row r="29" spans="5:16" ht="12.75">
      <c r="E29" s="12" t="s">
        <v>93</v>
      </c>
      <c r="F29" s="12">
        <f>'2 Specifikation'!C64</f>
        <v>0</v>
      </c>
      <c r="G29" s="102">
        <f>IF(F29="Välj Exempelroll","",IF(F29=0,"",E29&amp;" "&amp;F29))</f>
      </c>
      <c r="H29" s="102" t="str">
        <f>'2 Specifikation'!$B$36</f>
        <v>Verksamhetsutveckling och krav</v>
      </c>
      <c r="I29" s="102"/>
      <c r="J29" s="102"/>
      <c r="K29" s="128"/>
      <c r="L29" s="127"/>
      <c r="N29" s="12" t="s">
        <v>134</v>
      </c>
      <c r="P29" s="12" t="s">
        <v>142</v>
      </c>
    </row>
    <row r="30" spans="5:21" ht="12.75">
      <c r="E30" s="12" t="s">
        <v>94</v>
      </c>
      <c r="F30" s="12">
        <f>'2 Specifikation'!C68</f>
        <v>0</v>
      </c>
      <c r="G30" s="102">
        <f>IF(F30="Välj Exempelroll","",IF(F30=0,"",E30&amp;" "&amp;F30))</f>
      </c>
      <c r="H30" s="102" t="str">
        <f>'2 Specifikation'!$B$36</f>
        <v>Verksamhetsutveckling och krav</v>
      </c>
      <c r="I30" s="102"/>
      <c r="J30" s="102"/>
      <c r="K30" s="128"/>
      <c r="L30" s="127"/>
      <c r="N30" s="12" t="s">
        <v>135</v>
      </c>
      <c r="P30" s="12" t="s">
        <v>143</v>
      </c>
      <c r="U30" s="1" t="s">
        <v>132</v>
      </c>
    </row>
    <row r="31" spans="5:16" ht="12.75">
      <c r="E31" s="12" t="s">
        <v>95</v>
      </c>
      <c r="F31" s="12">
        <f>'2 Specifikation'!C72</f>
        <v>0</v>
      </c>
      <c r="G31" s="102">
        <f>IF(F31="Välj Exempelroll","",IF(F31=0,"",E31&amp;" "&amp;F31))</f>
      </c>
      <c r="H31" s="102" t="str">
        <f>'2 Specifikation'!$B$36</f>
        <v>Verksamhetsutveckling och krav</v>
      </c>
      <c r="I31" s="102"/>
      <c r="J31" s="102"/>
      <c r="K31" s="128"/>
      <c r="L31" s="127"/>
      <c r="N31" s="12" t="s">
        <v>136</v>
      </c>
      <c r="P31" s="12" t="s">
        <v>144</v>
      </c>
    </row>
    <row r="32" spans="5:14" ht="12.75">
      <c r="E32" s="125"/>
      <c r="F32" s="125"/>
      <c r="G32" s="102" t="s">
        <v>150</v>
      </c>
      <c r="H32" s="126"/>
      <c r="I32" s="126"/>
      <c r="J32" s="126"/>
      <c r="K32" s="126"/>
      <c r="N32" s="12" t="s">
        <v>137</v>
      </c>
    </row>
    <row r="33" ht="12.75">
      <c r="N33" s="12" t="s">
        <v>138</v>
      </c>
    </row>
    <row r="34" ht="12.75"/>
    <row r="35" ht="12.75">
      <c r="N35" s="100" t="s">
        <v>76</v>
      </c>
    </row>
    <row r="36" spans="14:15" ht="12.75">
      <c r="N36" s="12" t="s">
        <v>77</v>
      </c>
      <c r="O36" s="1" t="s">
        <v>102</v>
      </c>
    </row>
    <row r="37" ht="12.75">
      <c r="N37" s="12"/>
    </row>
    <row r="38" ht="12.75">
      <c r="N38" s="12" t="s">
        <v>252</v>
      </c>
    </row>
    <row r="39" ht="12.75">
      <c r="N39" s="12"/>
    </row>
    <row r="40" ht="12.75">
      <c r="N40" s="12"/>
    </row>
    <row r="41" ht="12.75">
      <c r="N41" s="12"/>
    </row>
    <row r="42" ht="12.75">
      <c r="N42" s="12"/>
    </row>
    <row r="43" ht="12.75">
      <c r="N43" s="12"/>
    </row>
    <row r="44" ht="12.75"/>
    <row r="45" ht="12.75"/>
    <row r="46" ht="12.75"/>
    <row r="47" spans="13:20" ht="12.75">
      <c r="M47" s="451" t="s">
        <v>183</v>
      </c>
      <c r="N47" s="451"/>
      <c r="O47" s="451"/>
      <c r="P47" s="451"/>
      <c r="Q47" s="451"/>
      <c r="R47" s="451"/>
      <c r="S47" s="451"/>
      <c r="T47" s="451"/>
    </row>
    <row r="48" spans="7:20" ht="12.75">
      <c r="G48" s="100" t="s">
        <v>120</v>
      </c>
      <c r="H48" s="122"/>
      <c r="I48" s="100" t="s">
        <v>227</v>
      </c>
      <c r="M48" s="100" t="str">
        <f>G50</f>
        <v>Användbarhet</v>
      </c>
      <c r="N48" s="100" t="str">
        <f>G51</f>
        <v>Verksamhetsutveckling och krav</v>
      </c>
      <c r="O48" s="100" t="str">
        <f>G52</f>
        <v>IT-Arkitekt</v>
      </c>
      <c r="P48" s="100" t="str">
        <f>G53</f>
        <v>Systemutveckling och Systemförvaltning</v>
      </c>
      <c r="Q48" s="100" t="str">
        <f>G54</f>
        <v>Test och testledning</v>
      </c>
      <c r="R48" s="100" t="str">
        <f>G55</f>
        <v>Ledning och styrning</v>
      </c>
      <c r="S48" s="100" t="str">
        <f>G56</f>
        <v>IT-Säkerhet</v>
      </c>
      <c r="T48" s="100" t="str">
        <f>G57</f>
        <v>Annan enligt specifikation</v>
      </c>
    </row>
    <row r="49" spans="6:20" ht="12.75">
      <c r="F49" s="121" t="s">
        <v>152</v>
      </c>
      <c r="G49" s="12" t="s">
        <v>151</v>
      </c>
      <c r="H49" s="121" t="s">
        <v>228</v>
      </c>
      <c r="I49" s="12" t="s">
        <v>151</v>
      </c>
      <c r="M49" s="12" t="s">
        <v>155</v>
      </c>
      <c r="N49" s="12" t="s">
        <v>155</v>
      </c>
      <c r="O49" s="12" t="s">
        <v>155</v>
      </c>
      <c r="P49" s="12" t="s">
        <v>155</v>
      </c>
      <c r="Q49" s="12" t="s">
        <v>155</v>
      </c>
      <c r="R49" s="12" t="s">
        <v>155</v>
      </c>
      <c r="S49" s="12" t="s">
        <v>155</v>
      </c>
      <c r="T49" s="12" t="s">
        <v>148</v>
      </c>
    </row>
    <row r="50" spans="7:20" ht="12.75">
      <c r="G50" s="12" t="s">
        <v>121</v>
      </c>
      <c r="H50" s="124"/>
      <c r="I50" s="12" t="s">
        <v>121</v>
      </c>
      <c r="M50" s="12" t="s">
        <v>156</v>
      </c>
      <c r="N50" s="12" t="s">
        <v>161</v>
      </c>
      <c r="O50" s="12" t="s">
        <v>165</v>
      </c>
      <c r="P50" s="12" t="s">
        <v>168</v>
      </c>
      <c r="Q50" s="12" t="s">
        <v>172</v>
      </c>
      <c r="R50" s="12" t="s">
        <v>176</v>
      </c>
      <c r="S50" s="12" t="s">
        <v>181</v>
      </c>
      <c r="T50" s="12"/>
    </row>
    <row r="51" spans="7:20" ht="12.75">
      <c r="G51" s="12" t="s">
        <v>122</v>
      </c>
      <c r="H51" s="124"/>
      <c r="I51" s="12" t="s">
        <v>122</v>
      </c>
      <c r="M51" s="12" t="s">
        <v>157</v>
      </c>
      <c r="N51" s="12" t="s">
        <v>162</v>
      </c>
      <c r="O51" s="12" t="s">
        <v>166</v>
      </c>
      <c r="P51" s="12" t="s">
        <v>169</v>
      </c>
      <c r="Q51" s="12" t="s">
        <v>173</v>
      </c>
      <c r="R51" s="12" t="s">
        <v>177</v>
      </c>
      <c r="S51" s="12" t="s">
        <v>182</v>
      </c>
      <c r="T51" s="12"/>
    </row>
    <row r="52" spans="7:20" ht="12.75">
      <c r="G52" s="12" t="s">
        <v>123</v>
      </c>
      <c r="H52" s="124"/>
      <c r="I52" s="12" t="s">
        <v>123</v>
      </c>
      <c r="M52" s="12" t="s">
        <v>158</v>
      </c>
      <c r="N52" s="12" t="s">
        <v>163</v>
      </c>
      <c r="O52" s="12" t="s">
        <v>167</v>
      </c>
      <c r="P52" s="12" t="s">
        <v>170</v>
      </c>
      <c r="Q52" s="12" t="s">
        <v>174</v>
      </c>
      <c r="R52" s="12" t="s">
        <v>178</v>
      </c>
      <c r="S52" s="12"/>
      <c r="T52" s="12"/>
    </row>
    <row r="53" spans="7:20" ht="12.75">
      <c r="G53" s="12" t="s">
        <v>124</v>
      </c>
      <c r="H53" s="124"/>
      <c r="I53" s="12" t="s">
        <v>124</v>
      </c>
      <c r="M53" s="12" t="s">
        <v>159</v>
      </c>
      <c r="N53" s="12" t="s">
        <v>164</v>
      </c>
      <c r="O53" s="12"/>
      <c r="P53" s="12" t="s">
        <v>171</v>
      </c>
      <c r="Q53" s="12" t="s">
        <v>175</v>
      </c>
      <c r="R53" s="12" t="s">
        <v>179</v>
      </c>
      <c r="S53" s="12"/>
      <c r="T53" s="12"/>
    </row>
    <row r="54" spans="7:20" ht="12.75">
      <c r="G54" s="12" t="s">
        <v>125</v>
      </c>
      <c r="H54" s="124"/>
      <c r="I54" s="12" t="s">
        <v>125</v>
      </c>
      <c r="M54" s="12" t="s">
        <v>160</v>
      </c>
      <c r="N54" s="12"/>
      <c r="O54" s="12"/>
      <c r="P54" s="12"/>
      <c r="Q54" s="12"/>
      <c r="R54" s="12" t="s">
        <v>180</v>
      </c>
      <c r="S54" s="12"/>
      <c r="T54" s="12"/>
    </row>
    <row r="55" spans="7:9" ht="12.75">
      <c r="G55" s="12" t="s">
        <v>126</v>
      </c>
      <c r="H55" s="124"/>
      <c r="I55" s="12" t="s">
        <v>126</v>
      </c>
    </row>
    <row r="56" spans="7:9" ht="12.75">
      <c r="G56" s="12" t="s">
        <v>127</v>
      </c>
      <c r="H56" s="124"/>
      <c r="I56" s="12" t="s">
        <v>127</v>
      </c>
    </row>
    <row r="57" spans="7:9" ht="12.75">
      <c r="G57" s="12" t="s">
        <v>148</v>
      </c>
      <c r="H57" s="124"/>
      <c r="I57" s="12" t="s">
        <v>148</v>
      </c>
    </row>
    <row r="58" ht="12.75"/>
    <row r="59" spans="7:9" ht="12.75">
      <c r="G59" s="100" t="s">
        <v>153</v>
      </c>
      <c r="H59" s="122"/>
      <c r="I59" s="122"/>
    </row>
    <row r="60" spans="6:9" ht="12.75">
      <c r="F60" s="121" t="s">
        <v>154</v>
      </c>
      <c r="G60" s="12" t="s">
        <v>155</v>
      </c>
      <c r="H60" s="124"/>
      <c r="I60" s="124"/>
    </row>
    <row r="61" spans="7:9" ht="12.75">
      <c r="G61" s="12" t="s">
        <v>156</v>
      </c>
      <c r="H61" s="124"/>
      <c r="I61" s="124"/>
    </row>
    <row r="62" spans="7:9" ht="12.75">
      <c r="G62" s="12" t="s">
        <v>157</v>
      </c>
      <c r="H62" s="124"/>
      <c r="I62" s="124"/>
    </row>
    <row r="63" spans="7:9" ht="12.75">
      <c r="G63" s="12" t="s">
        <v>158</v>
      </c>
      <c r="H63" s="124"/>
      <c r="I63" s="124"/>
    </row>
    <row r="64" spans="7:9" ht="12.75">
      <c r="G64" s="12" t="s">
        <v>159</v>
      </c>
      <c r="H64" s="124"/>
      <c r="I64" s="124"/>
    </row>
    <row r="65" spans="7:9" ht="12.75">
      <c r="G65" s="12" t="s">
        <v>160</v>
      </c>
      <c r="H65" s="124"/>
      <c r="I65" s="124"/>
    </row>
    <row r="66" spans="7:9" ht="12.75">
      <c r="G66" s="12" t="s">
        <v>126</v>
      </c>
      <c r="H66" s="124"/>
      <c r="I66" s="124"/>
    </row>
    <row r="67" spans="7:9" ht="12.75">
      <c r="G67" s="12" t="s">
        <v>127</v>
      </c>
      <c r="H67" s="124"/>
      <c r="I67" s="124"/>
    </row>
    <row r="68" spans="7:9" ht="12.75">
      <c r="G68" s="12" t="s">
        <v>148</v>
      </c>
      <c r="H68" s="124"/>
      <c r="I68" s="124"/>
    </row>
  </sheetData>
  <sheetProtection/>
  <mergeCells count="1">
    <mergeCell ref="M47:T47"/>
  </mergeCells>
  <printOptions/>
  <pageMargins left="0.7" right="0.7" top="0.75" bottom="0.75" header="0.3" footer="0.3"/>
  <pageSetup fitToHeight="1" fitToWidth="1" horizontalDpi="600" verticalDpi="600" orientation="landscape" paperSize="9" scale="24"/>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VHS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Dator</dc:creator>
  <cp:keywords/>
  <dc:description/>
  <cp:lastModifiedBy>Matts Djos</cp:lastModifiedBy>
  <cp:lastPrinted>2015-06-09T15:45:52Z</cp:lastPrinted>
  <dcterms:created xsi:type="dcterms:W3CDTF">2008-11-24T11:40:31Z</dcterms:created>
  <dcterms:modified xsi:type="dcterms:W3CDTF">2022-02-08T13:34:28Z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